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firstSheet="1" activeTab="1"/>
  </bookViews>
  <sheets>
    <sheet name="treeCalc_1" sheetId="1" state="veryHidden" r:id="rId1"/>
    <sheet name="Sheet1" sheetId="2" r:id="rId2"/>
  </sheets>
  <definedNames>
    <definedName name="treeList" hidden="1">"10000000000000000000000000000000000000000000000000000000000000000000000000000000000000000000000000000000000000000000000000000000000000000000000000000000000000000000000000000000000000000000000000000000"</definedName>
  </definedNames>
  <calcPr fullCalcOnLoad="1"/>
</workbook>
</file>

<file path=xl/sharedStrings.xml><?xml version="1.0" encoding="utf-8"?>
<sst xmlns="http://schemas.openxmlformats.org/spreadsheetml/2006/main" count="111" uniqueCount="57">
  <si>
    <t>Making Hard Decisions with DecisionTools by Robert T. Clemen &amp; Terence Reilly</t>
  </si>
  <si>
    <t>Problem 12.2- Excel Solution</t>
  </si>
  <si>
    <t>Name</t>
  </si>
  <si>
    <t>SheetRef</t>
  </si>
  <si>
    <t>GenInfo</t>
  </si>
  <si>
    <t>FILEVER</t>
  </si>
  <si>
    <t>RETFUNC</t>
  </si>
  <si>
    <t>Def. Link</t>
  </si>
  <si>
    <t>EXT REFS</t>
  </si>
  <si>
    <t>Def. Form</t>
  </si>
  <si>
    <t>Highest#</t>
  </si>
  <si>
    <t>Kernel</t>
  </si>
  <si>
    <t>B.Name</t>
  </si>
  <si>
    <t>bformtype</t>
  </si>
  <si>
    <t>valformula</t>
  </si>
  <si>
    <t>pbformula</t>
  </si>
  <si>
    <t>distribution</t>
  </si>
  <si>
    <t>cumPayoffFunction</t>
  </si>
  <si>
    <t>link</t>
  </si>
  <si>
    <t>ENDNODEFORMULA</t>
  </si>
  <si>
    <t>VAL</t>
  </si>
  <si>
    <t>PB</t>
  </si>
  <si>
    <t>IntRefs</t>
  </si>
  <si>
    <t>RefRefs</t>
  </si>
  <si>
    <t>NodeNames</t>
  </si>
  <si>
    <t>0,1,1,0,0,Exponential,0,0,-1,0,-1</t>
  </si>
  <si>
    <t>=</t>
  </si>
  <si>
    <t>Problem 12.11</t>
  </si>
  <si>
    <t>Decision</t>
  </si>
  <si>
    <t>DEFAULT</t>
  </si>
  <si>
    <t>2,0,0,2,2,3,0,0,0</t>
  </si>
  <si>
    <t>With Perfect Information</t>
  </si>
  <si>
    <t>No Information</t>
  </si>
  <si>
    <t>4,0,0,0,3,0,0</t>
  </si>
  <si>
    <t>2,0,0,2,4,5,1,0,0</t>
  </si>
  <si>
    <t>A</t>
  </si>
  <si>
    <t>B</t>
  </si>
  <si>
    <t>Chance</t>
  </si>
  <si>
    <t>4,0,0,0,4,0,0</t>
  </si>
  <si>
    <t>1,0,0,4,6,7,8,9,3,0,0</t>
  </si>
  <si>
    <t>A=20</t>
  </si>
  <si>
    <t>A=10</t>
  </si>
  <si>
    <t>A=5</t>
  </si>
  <si>
    <t>A=0</t>
  </si>
  <si>
    <t>1,0,0,4,10,11,12,13,1,0,0</t>
  </si>
  <si>
    <t>4,0,0,0,10,0,0</t>
  </si>
  <si>
    <t>2,0,0,2,14,15,2,0,0</t>
  </si>
  <si>
    <t>4,0,0,0,11,0,0</t>
  </si>
  <si>
    <t>2,0,0,2,16,17,2,0,0</t>
  </si>
  <si>
    <t>4,0,0,0,12,0,0</t>
  </si>
  <si>
    <t>2,0,0,2,18,19,2,0,0</t>
  </si>
  <si>
    <t>4,0,0,0,13,0,0</t>
  </si>
  <si>
    <t>2,0,0,2,20,21,2,0,0</t>
  </si>
  <si>
    <t>"A=20"</t>
  </si>
  <si>
    <t>"A=10"</t>
  </si>
  <si>
    <t>"A=5"</t>
  </si>
  <si>
    <t>"A=0"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</si>
</sst>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9">
    <font>
      <sz val="10"/>
      <name val="Arial"/>
      <family val="0"/>
    </font>
    <font>
      <b/>
      <i/>
      <sz val="16"/>
      <color indexed="9"/>
      <name val="Times New Roman"/>
      <family val="1"/>
    </font>
    <font>
      <sz val="10"/>
      <name val="Times New Roman"/>
      <family val="1"/>
    </font>
    <font>
      <b/>
      <sz val="12"/>
      <color indexed="9"/>
      <name val="Times New Roman"/>
      <family val="1"/>
    </font>
    <font>
      <b/>
      <sz val="8"/>
      <color indexed="18"/>
      <name val="Times New Roman"/>
      <family val="1"/>
    </font>
    <font>
      <sz val="8"/>
      <name val="Arial"/>
      <family val="2"/>
    </font>
    <font>
      <b/>
      <sz val="8"/>
      <color indexed="17"/>
      <name val="Times New Roman"/>
      <family val="1"/>
    </font>
    <font>
      <sz val="8"/>
      <color indexed="8"/>
      <name val="Times New Roman"/>
      <family val="1"/>
    </font>
    <font>
      <b/>
      <sz val="8"/>
      <color indexed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right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29</xdr:row>
      <xdr:rowOff>0</xdr:rowOff>
    </xdr:from>
    <xdr:to>
      <xdr:col>4</xdr:col>
      <xdr:colOff>0</xdr:colOff>
      <xdr:row>29</xdr:row>
      <xdr:rowOff>0</xdr:rowOff>
    </xdr:to>
    <xdr:sp macro="[1]!objClick">
      <xdr:nvSpPr>
        <xdr:cNvPr id="1" name="bline2_1_21"/>
        <xdr:cNvSpPr>
          <a:spLocks/>
        </xdr:cNvSpPr>
      </xdr:nvSpPr>
      <xdr:spPr>
        <a:xfrm>
          <a:off x="4410075" y="4829175"/>
          <a:ext cx="885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26</xdr:row>
      <xdr:rowOff>152400</xdr:rowOff>
    </xdr:from>
    <xdr:to>
      <xdr:col>3</xdr:col>
      <xdr:colOff>228600</xdr:colOff>
      <xdr:row>29</xdr:row>
      <xdr:rowOff>0</xdr:rowOff>
    </xdr:to>
    <xdr:sp macro="[1]!objClick">
      <xdr:nvSpPr>
        <xdr:cNvPr id="2" name="bline1_1_21"/>
        <xdr:cNvSpPr>
          <a:spLocks/>
        </xdr:cNvSpPr>
      </xdr:nvSpPr>
      <xdr:spPr>
        <a:xfrm>
          <a:off x="4257675" y="4495800"/>
          <a:ext cx="152400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25</xdr:row>
      <xdr:rowOff>0</xdr:rowOff>
    </xdr:from>
    <xdr:to>
      <xdr:col>4</xdr:col>
      <xdr:colOff>0</xdr:colOff>
      <xdr:row>25</xdr:row>
      <xdr:rowOff>0</xdr:rowOff>
    </xdr:to>
    <xdr:sp macro="[1]!objClick">
      <xdr:nvSpPr>
        <xdr:cNvPr id="3" name="bline2_1_20"/>
        <xdr:cNvSpPr>
          <a:spLocks/>
        </xdr:cNvSpPr>
      </xdr:nvSpPr>
      <xdr:spPr>
        <a:xfrm>
          <a:off x="4410075" y="4181475"/>
          <a:ext cx="885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25</xdr:row>
      <xdr:rowOff>0</xdr:rowOff>
    </xdr:from>
    <xdr:to>
      <xdr:col>3</xdr:col>
      <xdr:colOff>228600</xdr:colOff>
      <xdr:row>26</xdr:row>
      <xdr:rowOff>152400</xdr:rowOff>
    </xdr:to>
    <xdr:sp macro="[1]!objClick">
      <xdr:nvSpPr>
        <xdr:cNvPr id="4" name="bline1_1_20"/>
        <xdr:cNvSpPr>
          <a:spLocks/>
        </xdr:cNvSpPr>
      </xdr:nvSpPr>
      <xdr:spPr>
        <a:xfrm flipV="1">
          <a:off x="4257675" y="4181475"/>
          <a:ext cx="152400" cy="314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23</xdr:row>
      <xdr:rowOff>0</xdr:rowOff>
    </xdr:from>
    <xdr:to>
      <xdr:col>4</xdr:col>
      <xdr:colOff>0</xdr:colOff>
      <xdr:row>23</xdr:row>
      <xdr:rowOff>0</xdr:rowOff>
    </xdr:to>
    <xdr:sp macro="[1]!objClick">
      <xdr:nvSpPr>
        <xdr:cNvPr id="5" name="bline2_1_19"/>
        <xdr:cNvSpPr>
          <a:spLocks/>
        </xdr:cNvSpPr>
      </xdr:nvSpPr>
      <xdr:spPr>
        <a:xfrm>
          <a:off x="4410075" y="3857625"/>
          <a:ext cx="885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20</xdr:row>
      <xdr:rowOff>152400</xdr:rowOff>
    </xdr:from>
    <xdr:to>
      <xdr:col>3</xdr:col>
      <xdr:colOff>228600</xdr:colOff>
      <xdr:row>23</xdr:row>
      <xdr:rowOff>0</xdr:rowOff>
    </xdr:to>
    <xdr:sp macro="[1]!objClick">
      <xdr:nvSpPr>
        <xdr:cNvPr id="6" name="bline1_1_19"/>
        <xdr:cNvSpPr>
          <a:spLocks/>
        </xdr:cNvSpPr>
      </xdr:nvSpPr>
      <xdr:spPr>
        <a:xfrm>
          <a:off x="4257675" y="3524250"/>
          <a:ext cx="152400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19</xdr:row>
      <xdr:rowOff>0</xdr:rowOff>
    </xdr:from>
    <xdr:to>
      <xdr:col>4</xdr:col>
      <xdr:colOff>0</xdr:colOff>
      <xdr:row>19</xdr:row>
      <xdr:rowOff>0</xdr:rowOff>
    </xdr:to>
    <xdr:sp macro="[1]!objClick">
      <xdr:nvSpPr>
        <xdr:cNvPr id="7" name="bline2_1_18"/>
        <xdr:cNvSpPr>
          <a:spLocks/>
        </xdr:cNvSpPr>
      </xdr:nvSpPr>
      <xdr:spPr>
        <a:xfrm>
          <a:off x="4410075" y="3209925"/>
          <a:ext cx="885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19</xdr:row>
      <xdr:rowOff>0</xdr:rowOff>
    </xdr:from>
    <xdr:to>
      <xdr:col>3</xdr:col>
      <xdr:colOff>228600</xdr:colOff>
      <xdr:row>20</xdr:row>
      <xdr:rowOff>152400</xdr:rowOff>
    </xdr:to>
    <xdr:sp macro="[1]!objClick">
      <xdr:nvSpPr>
        <xdr:cNvPr id="8" name="bline1_1_18"/>
        <xdr:cNvSpPr>
          <a:spLocks/>
        </xdr:cNvSpPr>
      </xdr:nvSpPr>
      <xdr:spPr>
        <a:xfrm flipV="1">
          <a:off x="4257675" y="3209925"/>
          <a:ext cx="152400" cy="314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15</xdr:row>
      <xdr:rowOff>0</xdr:rowOff>
    </xdr:from>
    <xdr:to>
      <xdr:col>4</xdr:col>
      <xdr:colOff>0</xdr:colOff>
      <xdr:row>15</xdr:row>
      <xdr:rowOff>0</xdr:rowOff>
    </xdr:to>
    <xdr:sp macro="[1]!objClick">
      <xdr:nvSpPr>
        <xdr:cNvPr id="9" name="bline2_1_17"/>
        <xdr:cNvSpPr>
          <a:spLocks/>
        </xdr:cNvSpPr>
      </xdr:nvSpPr>
      <xdr:spPr>
        <a:xfrm>
          <a:off x="4410075" y="2562225"/>
          <a:ext cx="885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12</xdr:row>
      <xdr:rowOff>152400</xdr:rowOff>
    </xdr:from>
    <xdr:to>
      <xdr:col>3</xdr:col>
      <xdr:colOff>228600</xdr:colOff>
      <xdr:row>15</xdr:row>
      <xdr:rowOff>0</xdr:rowOff>
    </xdr:to>
    <xdr:sp macro="[1]!objClick">
      <xdr:nvSpPr>
        <xdr:cNvPr id="10" name="bline1_1_17"/>
        <xdr:cNvSpPr>
          <a:spLocks/>
        </xdr:cNvSpPr>
      </xdr:nvSpPr>
      <xdr:spPr>
        <a:xfrm>
          <a:off x="4257675" y="2228850"/>
          <a:ext cx="152400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11</xdr:row>
      <xdr:rowOff>0</xdr:rowOff>
    </xdr:from>
    <xdr:to>
      <xdr:col>4</xdr:col>
      <xdr:colOff>0</xdr:colOff>
      <xdr:row>11</xdr:row>
      <xdr:rowOff>0</xdr:rowOff>
    </xdr:to>
    <xdr:sp macro="[1]!objClick">
      <xdr:nvSpPr>
        <xdr:cNvPr id="11" name="bline2_1_16"/>
        <xdr:cNvSpPr>
          <a:spLocks/>
        </xdr:cNvSpPr>
      </xdr:nvSpPr>
      <xdr:spPr>
        <a:xfrm>
          <a:off x="4410075" y="1914525"/>
          <a:ext cx="885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11</xdr:row>
      <xdr:rowOff>0</xdr:rowOff>
    </xdr:from>
    <xdr:to>
      <xdr:col>3</xdr:col>
      <xdr:colOff>228600</xdr:colOff>
      <xdr:row>12</xdr:row>
      <xdr:rowOff>152400</xdr:rowOff>
    </xdr:to>
    <xdr:sp macro="[1]!objClick">
      <xdr:nvSpPr>
        <xdr:cNvPr id="12" name="bline1_1_16"/>
        <xdr:cNvSpPr>
          <a:spLocks/>
        </xdr:cNvSpPr>
      </xdr:nvSpPr>
      <xdr:spPr>
        <a:xfrm flipV="1">
          <a:off x="4257675" y="1914525"/>
          <a:ext cx="152400" cy="314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9</xdr:row>
      <xdr:rowOff>0</xdr:rowOff>
    </xdr:from>
    <xdr:to>
      <xdr:col>4</xdr:col>
      <xdr:colOff>0</xdr:colOff>
      <xdr:row>9</xdr:row>
      <xdr:rowOff>0</xdr:rowOff>
    </xdr:to>
    <xdr:sp macro="[1]!objClick">
      <xdr:nvSpPr>
        <xdr:cNvPr id="13" name="bline2_1_15"/>
        <xdr:cNvSpPr>
          <a:spLocks/>
        </xdr:cNvSpPr>
      </xdr:nvSpPr>
      <xdr:spPr>
        <a:xfrm>
          <a:off x="4410075" y="1590675"/>
          <a:ext cx="885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6</xdr:row>
      <xdr:rowOff>152400</xdr:rowOff>
    </xdr:from>
    <xdr:to>
      <xdr:col>3</xdr:col>
      <xdr:colOff>228600</xdr:colOff>
      <xdr:row>9</xdr:row>
      <xdr:rowOff>0</xdr:rowOff>
    </xdr:to>
    <xdr:sp macro="[1]!objClick">
      <xdr:nvSpPr>
        <xdr:cNvPr id="14" name="bline1_1_15"/>
        <xdr:cNvSpPr>
          <a:spLocks/>
        </xdr:cNvSpPr>
      </xdr:nvSpPr>
      <xdr:spPr>
        <a:xfrm>
          <a:off x="4257675" y="1257300"/>
          <a:ext cx="152400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5</xdr:row>
      <xdr:rowOff>0</xdr:rowOff>
    </xdr:from>
    <xdr:to>
      <xdr:col>4</xdr:col>
      <xdr:colOff>0</xdr:colOff>
      <xdr:row>5</xdr:row>
      <xdr:rowOff>0</xdr:rowOff>
    </xdr:to>
    <xdr:sp macro="[1]!objClick">
      <xdr:nvSpPr>
        <xdr:cNvPr id="15" name="bline2_1_14"/>
        <xdr:cNvSpPr>
          <a:spLocks/>
        </xdr:cNvSpPr>
      </xdr:nvSpPr>
      <xdr:spPr>
        <a:xfrm>
          <a:off x="4410075" y="942975"/>
          <a:ext cx="885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5</xdr:row>
      <xdr:rowOff>0</xdr:rowOff>
    </xdr:from>
    <xdr:to>
      <xdr:col>3</xdr:col>
      <xdr:colOff>228600</xdr:colOff>
      <xdr:row>6</xdr:row>
      <xdr:rowOff>152400</xdr:rowOff>
    </xdr:to>
    <xdr:sp macro="[1]!objClick">
      <xdr:nvSpPr>
        <xdr:cNvPr id="16" name="bline1_1_14"/>
        <xdr:cNvSpPr>
          <a:spLocks/>
        </xdr:cNvSpPr>
      </xdr:nvSpPr>
      <xdr:spPr>
        <a:xfrm flipV="1">
          <a:off x="4257675" y="942975"/>
          <a:ext cx="152400" cy="314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27</xdr:row>
      <xdr:rowOff>0</xdr:rowOff>
    </xdr:from>
    <xdr:to>
      <xdr:col>3</xdr:col>
      <xdr:colOff>0</xdr:colOff>
      <xdr:row>27</xdr:row>
      <xdr:rowOff>0</xdr:rowOff>
    </xdr:to>
    <xdr:sp macro="[1]!objClick">
      <xdr:nvSpPr>
        <xdr:cNvPr id="17" name="bline2_1_13"/>
        <xdr:cNvSpPr>
          <a:spLocks/>
        </xdr:cNvSpPr>
      </xdr:nvSpPr>
      <xdr:spPr>
        <a:xfrm>
          <a:off x="3295650" y="4505325"/>
          <a:ext cx="885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16</xdr:row>
      <xdr:rowOff>152400</xdr:rowOff>
    </xdr:from>
    <xdr:to>
      <xdr:col>2</xdr:col>
      <xdr:colOff>228600</xdr:colOff>
      <xdr:row>27</xdr:row>
      <xdr:rowOff>0</xdr:rowOff>
    </xdr:to>
    <xdr:sp macro="[1]!objClick">
      <xdr:nvSpPr>
        <xdr:cNvPr id="18" name="bline1_1_13"/>
        <xdr:cNvSpPr>
          <a:spLocks/>
        </xdr:cNvSpPr>
      </xdr:nvSpPr>
      <xdr:spPr>
        <a:xfrm>
          <a:off x="3143250" y="2876550"/>
          <a:ext cx="152400" cy="1628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21</xdr:row>
      <xdr:rowOff>0</xdr:rowOff>
    </xdr:from>
    <xdr:to>
      <xdr:col>3</xdr:col>
      <xdr:colOff>0</xdr:colOff>
      <xdr:row>21</xdr:row>
      <xdr:rowOff>0</xdr:rowOff>
    </xdr:to>
    <xdr:sp macro="[1]!objClick">
      <xdr:nvSpPr>
        <xdr:cNvPr id="19" name="bline2_1_12"/>
        <xdr:cNvSpPr>
          <a:spLocks/>
        </xdr:cNvSpPr>
      </xdr:nvSpPr>
      <xdr:spPr>
        <a:xfrm>
          <a:off x="3295650" y="3533775"/>
          <a:ext cx="885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16</xdr:row>
      <xdr:rowOff>152400</xdr:rowOff>
    </xdr:from>
    <xdr:to>
      <xdr:col>2</xdr:col>
      <xdr:colOff>228600</xdr:colOff>
      <xdr:row>21</xdr:row>
      <xdr:rowOff>0</xdr:rowOff>
    </xdr:to>
    <xdr:sp macro="[1]!objClick">
      <xdr:nvSpPr>
        <xdr:cNvPr id="20" name="bline1_1_12"/>
        <xdr:cNvSpPr>
          <a:spLocks/>
        </xdr:cNvSpPr>
      </xdr:nvSpPr>
      <xdr:spPr>
        <a:xfrm>
          <a:off x="3143250" y="2876550"/>
          <a:ext cx="15240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13</xdr:row>
      <xdr:rowOff>0</xdr:rowOff>
    </xdr:from>
    <xdr:to>
      <xdr:col>3</xdr:col>
      <xdr:colOff>0</xdr:colOff>
      <xdr:row>13</xdr:row>
      <xdr:rowOff>0</xdr:rowOff>
    </xdr:to>
    <xdr:sp macro="[1]!objClick">
      <xdr:nvSpPr>
        <xdr:cNvPr id="21" name="bline2_1_11"/>
        <xdr:cNvSpPr>
          <a:spLocks/>
        </xdr:cNvSpPr>
      </xdr:nvSpPr>
      <xdr:spPr>
        <a:xfrm>
          <a:off x="3295650" y="2238375"/>
          <a:ext cx="885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13</xdr:row>
      <xdr:rowOff>0</xdr:rowOff>
    </xdr:from>
    <xdr:to>
      <xdr:col>2</xdr:col>
      <xdr:colOff>228600</xdr:colOff>
      <xdr:row>16</xdr:row>
      <xdr:rowOff>152400</xdr:rowOff>
    </xdr:to>
    <xdr:sp macro="[1]!objClick">
      <xdr:nvSpPr>
        <xdr:cNvPr id="22" name="bline1_1_11"/>
        <xdr:cNvSpPr>
          <a:spLocks/>
        </xdr:cNvSpPr>
      </xdr:nvSpPr>
      <xdr:spPr>
        <a:xfrm flipV="1">
          <a:off x="3143250" y="2238375"/>
          <a:ext cx="152400" cy="638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7</xdr:row>
      <xdr:rowOff>0</xdr:rowOff>
    </xdr:from>
    <xdr:to>
      <xdr:col>3</xdr:col>
      <xdr:colOff>0</xdr:colOff>
      <xdr:row>7</xdr:row>
      <xdr:rowOff>0</xdr:rowOff>
    </xdr:to>
    <xdr:sp macro="[1]!objClick">
      <xdr:nvSpPr>
        <xdr:cNvPr id="23" name="bline2_1_10"/>
        <xdr:cNvSpPr>
          <a:spLocks/>
        </xdr:cNvSpPr>
      </xdr:nvSpPr>
      <xdr:spPr>
        <a:xfrm>
          <a:off x="3295650" y="1266825"/>
          <a:ext cx="885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7</xdr:row>
      <xdr:rowOff>0</xdr:rowOff>
    </xdr:from>
    <xdr:to>
      <xdr:col>2</xdr:col>
      <xdr:colOff>228600</xdr:colOff>
      <xdr:row>16</xdr:row>
      <xdr:rowOff>152400</xdr:rowOff>
    </xdr:to>
    <xdr:sp macro="[1]!objClick">
      <xdr:nvSpPr>
        <xdr:cNvPr id="24" name="bline1_1_10"/>
        <xdr:cNvSpPr>
          <a:spLocks/>
        </xdr:cNvSpPr>
      </xdr:nvSpPr>
      <xdr:spPr>
        <a:xfrm flipV="1">
          <a:off x="3143250" y="1266825"/>
          <a:ext cx="152400" cy="1609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41</xdr:row>
      <xdr:rowOff>0</xdr:rowOff>
    </xdr:from>
    <xdr:to>
      <xdr:col>4</xdr:col>
      <xdr:colOff>0</xdr:colOff>
      <xdr:row>41</xdr:row>
      <xdr:rowOff>0</xdr:rowOff>
    </xdr:to>
    <xdr:sp macro="[1]!objClick">
      <xdr:nvSpPr>
        <xdr:cNvPr id="25" name="bline2_1_9"/>
        <xdr:cNvSpPr>
          <a:spLocks/>
        </xdr:cNvSpPr>
      </xdr:nvSpPr>
      <xdr:spPr>
        <a:xfrm>
          <a:off x="4410075" y="6772275"/>
          <a:ext cx="885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36</xdr:row>
      <xdr:rowOff>152400</xdr:rowOff>
    </xdr:from>
    <xdr:to>
      <xdr:col>3</xdr:col>
      <xdr:colOff>228600</xdr:colOff>
      <xdr:row>41</xdr:row>
      <xdr:rowOff>0</xdr:rowOff>
    </xdr:to>
    <xdr:sp macro="[1]!objClick">
      <xdr:nvSpPr>
        <xdr:cNvPr id="26" name="bline1_1_9"/>
        <xdr:cNvSpPr>
          <a:spLocks/>
        </xdr:cNvSpPr>
      </xdr:nvSpPr>
      <xdr:spPr>
        <a:xfrm>
          <a:off x="4257675" y="6115050"/>
          <a:ext cx="15240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39</xdr:row>
      <xdr:rowOff>0</xdr:rowOff>
    </xdr:from>
    <xdr:to>
      <xdr:col>4</xdr:col>
      <xdr:colOff>0</xdr:colOff>
      <xdr:row>39</xdr:row>
      <xdr:rowOff>0</xdr:rowOff>
    </xdr:to>
    <xdr:sp macro="[1]!objClick">
      <xdr:nvSpPr>
        <xdr:cNvPr id="27" name="bline2_1_8"/>
        <xdr:cNvSpPr>
          <a:spLocks/>
        </xdr:cNvSpPr>
      </xdr:nvSpPr>
      <xdr:spPr>
        <a:xfrm>
          <a:off x="4410075" y="6448425"/>
          <a:ext cx="885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36</xdr:row>
      <xdr:rowOff>152400</xdr:rowOff>
    </xdr:from>
    <xdr:to>
      <xdr:col>3</xdr:col>
      <xdr:colOff>228600</xdr:colOff>
      <xdr:row>39</xdr:row>
      <xdr:rowOff>0</xdr:rowOff>
    </xdr:to>
    <xdr:sp macro="[1]!objClick">
      <xdr:nvSpPr>
        <xdr:cNvPr id="28" name="bline1_1_8"/>
        <xdr:cNvSpPr>
          <a:spLocks/>
        </xdr:cNvSpPr>
      </xdr:nvSpPr>
      <xdr:spPr>
        <a:xfrm>
          <a:off x="4257675" y="6115050"/>
          <a:ext cx="152400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35</xdr:row>
      <xdr:rowOff>0</xdr:rowOff>
    </xdr:from>
    <xdr:to>
      <xdr:col>4</xdr:col>
      <xdr:colOff>0</xdr:colOff>
      <xdr:row>35</xdr:row>
      <xdr:rowOff>0</xdr:rowOff>
    </xdr:to>
    <xdr:sp macro="[1]!objClick">
      <xdr:nvSpPr>
        <xdr:cNvPr id="29" name="bline2_1_7"/>
        <xdr:cNvSpPr>
          <a:spLocks/>
        </xdr:cNvSpPr>
      </xdr:nvSpPr>
      <xdr:spPr>
        <a:xfrm>
          <a:off x="4410075" y="5800725"/>
          <a:ext cx="885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35</xdr:row>
      <xdr:rowOff>0</xdr:rowOff>
    </xdr:from>
    <xdr:to>
      <xdr:col>3</xdr:col>
      <xdr:colOff>228600</xdr:colOff>
      <xdr:row>36</xdr:row>
      <xdr:rowOff>152400</xdr:rowOff>
    </xdr:to>
    <xdr:sp macro="[1]!objClick">
      <xdr:nvSpPr>
        <xdr:cNvPr id="30" name="bline1_1_7"/>
        <xdr:cNvSpPr>
          <a:spLocks/>
        </xdr:cNvSpPr>
      </xdr:nvSpPr>
      <xdr:spPr>
        <a:xfrm flipV="1">
          <a:off x="4257675" y="5800725"/>
          <a:ext cx="152400" cy="314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33</xdr:row>
      <xdr:rowOff>0</xdr:rowOff>
    </xdr:from>
    <xdr:to>
      <xdr:col>4</xdr:col>
      <xdr:colOff>0</xdr:colOff>
      <xdr:row>33</xdr:row>
      <xdr:rowOff>0</xdr:rowOff>
    </xdr:to>
    <xdr:sp macro="[1]!objClick">
      <xdr:nvSpPr>
        <xdr:cNvPr id="31" name="bline2_1_6"/>
        <xdr:cNvSpPr>
          <a:spLocks/>
        </xdr:cNvSpPr>
      </xdr:nvSpPr>
      <xdr:spPr>
        <a:xfrm>
          <a:off x="4410075" y="5476875"/>
          <a:ext cx="885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33</xdr:row>
      <xdr:rowOff>0</xdr:rowOff>
    </xdr:from>
    <xdr:to>
      <xdr:col>3</xdr:col>
      <xdr:colOff>228600</xdr:colOff>
      <xdr:row>36</xdr:row>
      <xdr:rowOff>152400</xdr:rowOff>
    </xdr:to>
    <xdr:sp macro="[1]!objClick">
      <xdr:nvSpPr>
        <xdr:cNvPr id="32" name="bline1_1_6"/>
        <xdr:cNvSpPr>
          <a:spLocks/>
        </xdr:cNvSpPr>
      </xdr:nvSpPr>
      <xdr:spPr>
        <a:xfrm flipV="1">
          <a:off x="4257675" y="5476875"/>
          <a:ext cx="152400" cy="638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45</xdr:row>
      <xdr:rowOff>0</xdr:rowOff>
    </xdr:from>
    <xdr:to>
      <xdr:col>3</xdr:col>
      <xdr:colOff>0</xdr:colOff>
      <xdr:row>45</xdr:row>
      <xdr:rowOff>0</xdr:rowOff>
    </xdr:to>
    <xdr:sp macro="[1]!objClick">
      <xdr:nvSpPr>
        <xdr:cNvPr id="33" name="bline2_1_5"/>
        <xdr:cNvSpPr>
          <a:spLocks/>
        </xdr:cNvSpPr>
      </xdr:nvSpPr>
      <xdr:spPr>
        <a:xfrm>
          <a:off x="3295650" y="7419975"/>
          <a:ext cx="885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42</xdr:row>
      <xdr:rowOff>152400</xdr:rowOff>
    </xdr:from>
    <xdr:to>
      <xdr:col>2</xdr:col>
      <xdr:colOff>228600</xdr:colOff>
      <xdr:row>45</xdr:row>
      <xdr:rowOff>0</xdr:rowOff>
    </xdr:to>
    <xdr:sp macro="[1]!objClick">
      <xdr:nvSpPr>
        <xdr:cNvPr id="34" name="bline1_1_5"/>
        <xdr:cNvSpPr>
          <a:spLocks/>
        </xdr:cNvSpPr>
      </xdr:nvSpPr>
      <xdr:spPr>
        <a:xfrm>
          <a:off x="3143250" y="7086600"/>
          <a:ext cx="152400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37</xdr:row>
      <xdr:rowOff>0</xdr:rowOff>
    </xdr:from>
    <xdr:to>
      <xdr:col>3</xdr:col>
      <xdr:colOff>0</xdr:colOff>
      <xdr:row>37</xdr:row>
      <xdr:rowOff>0</xdr:rowOff>
    </xdr:to>
    <xdr:sp macro="[1]!objClick">
      <xdr:nvSpPr>
        <xdr:cNvPr id="35" name="bline2_1_4"/>
        <xdr:cNvSpPr>
          <a:spLocks/>
        </xdr:cNvSpPr>
      </xdr:nvSpPr>
      <xdr:spPr>
        <a:xfrm>
          <a:off x="3295650" y="6124575"/>
          <a:ext cx="885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37</xdr:row>
      <xdr:rowOff>0</xdr:rowOff>
    </xdr:from>
    <xdr:to>
      <xdr:col>2</xdr:col>
      <xdr:colOff>228600</xdr:colOff>
      <xdr:row>42</xdr:row>
      <xdr:rowOff>152400</xdr:rowOff>
    </xdr:to>
    <xdr:sp macro="[1]!objClick">
      <xdr:nvSpPr>
        <xdr:cNvPr id="36" name="bline1_1_4"/>
        <xdr:cNvSpPr>
          <a:spLocks/>
        </xdr:cNvSpPr>
      </xdr:nvSpPr>
      <xdr:spPr>
        <a:xfrm flipV="1">
          <a:off x="3143250" y="6124575"/>
          <a:ext cx="15240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43</xdr:row>
      <xdr:rowOff>0</xdr:rowOff>
    </xdr:from>
    <xdr:to>
      <xdr:col>2</xdr:col>
      <xdr:colOff>0</xdr:colOff>
      <xdr:row>43</xdr:row>
      <xdr:rowOff>0</xdr:rowOff>
    </xdr:to>
    <xdr:sp macro="[1]!objClick">
      <xdr:nvSpPr>
        <xdr:cNvPr id="37" name="bline2_1_3"/>
        <xdr:cNvSpPr>
          <a:spLocks/>
        </xdr:cNvSpPr>
      </xdr:nvSpPr>
      <xdr:spPr>
        <a:xfrm>
          <a:off x="1466850" y="7096125"/>
          <a:ext cx="1600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30</xdr:row>
      <xdr:rowOff>152400</xdr:rowOff>
    </xdr:from>
    <xdr:to>
      <xdr:col>1</xdr:col>
      <xdr:colOff>228600</xdr:colOff>
      <xdr:row>43</xdr:row>
      <xdr:rowOff>0</xdr:rowOff>
    </xdr:to>
    <xdr:sp macro="[1]!objClick">
      <xdr:nvSpPr>
        <xdr:cNvPr id="38" name="bline1_1_3"/>
        <xdr:cNvSpPr>
          <a:spLocks/>
        </xdr:cNvSpPr>
      </xdr:nvSpPr>
      <xdr:spPr>
        <a:xfrm>
          <a:off x="1314450" y="5143500"/>
          <a:ext cx="152400" cy="1952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17</xdr:row>
      <xdr:rowOff>0</xdr:rowOff>
    </xdr:from>
    <xdr:to>
      <xdr:col>2</xdr:col>
      <xdr:colOff>0</xdr:colOff>
      <xdr:row>17</xdr:row>
      <xdr:rowOff>0</xdr:rowOff>
    </xdr:to>
    <xdr:sp macro="[1]!objClick">
      <xdr:nvSpPr>
        <xdr:cNvPr id="39" name="bline2_1_2"/>
        <xdr:cNvSpPr>
          <a:spLocks/>
        </xdr:cNvSpPr>
      </xdr:nvSpPr>
      <xdr:spPr>
        <a:xfrm>
          <a:off x="1466850" y="2886075"/>
          <a:ext cx="1600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17</xdr:row>
      <xdr:rowOff>0</xdr:rowOff>
    </xdr:from>
    <xdr:to>
      <xdr:col>1</xdr:col>
      <xdr:colOff>228600</xdr:colOff>
      <xdr:row>30</xdr:row>
      <xdr:rowOff>152400</xdr:rowOff>
    </xdr:to>
    <xdr:sp macro="[1]!objClick">
      <xdr:nvSpPr>
        <xdr:cNvPr id="40" name="bline1_1_2"/>
        <xdr:cNvSpPr>
          <a:spLocks/>
        </xdr:cNvSpPr>
      </xdr:nvSpPr>
      <xdr:spPr>
        <a:xfrm flipV="1">
          <a:off x="1314450" y="2886075"/>
          <a:ext cx="152400" cy="2257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31</xdr:row>
      <xdr:rowOff>0</xdr:rowOff>
    </xdr:from>
    <xdr:to>
      <xdr:col>1</xdr:col>
      <xdr:colOff>0</xdr:colOff>
      <xdr:row>31</xdr:row>
      <xdr:rowOff>0</xdr:rowOff>
    </xdr:to>
    <xdr:sp macro="[1]!objClick">
      <xdr:nvSpPr>
        <xdr:cNvPr id="41" name="bline2_1_1"/>
        <xdr:cNvSpPr>
          <a:spLocks/>
        </xdr:cNvSpPr>
      </xdr:nvSpPr>
      <xdr:spPr>
        <a:xfrm>
          <a:off x="171450" y="5153025"/>
          <a:ext cx="1066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209550</xdr:colOff>
      <xdr:row>30</xdr:row>
      <xdr:rowOff>66675</xdr:rowOff>
    </xdr:from>
    <xdr:ext cx="714375" cy="171450"/>
    <xdr:sp macro="[1]!objClick">
      <xdr:nvSpPr>
        <xdr:cNvPr id="42" name="branchName_1_1"/>
        <xdr:cNvSpPr txBox="1">
          <a:spLocks noChangeArrowheads="1"/>
        </xdr:cNvSpPr>
      </xdr:nvSpPr>
      <xdr:spPr>
        <a:xfrm>
          <a:off x="209550" y="5057775"/>
          <a:ext cx="7143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Problem 12.11</a:t>
          </a:r>
        </a:p>
      </xdr:txBody>
    </xdr:sp>
    <xdr:clientData/>
  </xdr:oneCellAnchor>
  <xdr:oneCellAnchor>
    <xdr:from>
      <xdr:col>1</xdr:col>
      <xdr:colOff>0</xdr:colOff>
      <xdr:row>30</xdr:row>
      <xdr:rowOff>76200</xdr:rowOff>
    </xdr:from>
    <xdr:ext cx="161925" cy="161925"/>
    <xdr:sp macro="[1]!objClick">
      <xdr:nvSpPr>
        <xdr:cNvPr id="43" name="tnode_1_1"/>
        <xdr:cNvSpPr>
          <a:spLocks/>
        </xdr:cNvSpPr>
      </xdr:nvSpPr>
      <xdr:spPr>
        <a:xfrm>
          <a:off x="1238250" y="5067300"/>
          <a:ext cx="161925" cy="1619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16</xdr:row>
      <xdr:rowOff>66675</xdr:rowOff>
    </xdr:from>
    <xdr:ext cx="1162050" cy="171450"/>
    <xdr:sp macro="[1]!objClick">
      <xdr:nvSpPr>
        <xdr:cNvPr id="44" name="branchName_1_2"/>
        <xdr:cNvSpPr txBox="1">
          <a:spLocks noChangeArrowheads="1"/>
        </xdr:cNvSpPr>
      </xdr:nvSpPr>
      <xdr:spPr>
        <a:xfrm>
          <a:off x="1504950" y="2790825"/>
          <a:ext cx="1162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With Perfect Information</a:t>
          </a:r>
        </a:p>
      </xdr:txBody>
    </xdr:sp>
    <xdr:clientData/>
  </xdr:oneCellAnchor>
  <xdr:oneCellAnchor>
    <xdr:from>
      <xdr:col>1</xdr:col>
      <xdr:colOff>266700</xdr:colOff>
      <xdr:row>42</xdr:row>
      <xdr:rowOff>66675</xdr:rowOff>
    </xdr:from>
    <xdr:ext cx="723900" cy="171450"/>
    <xdr:sp macro="[1]!objClick">
      <xdr:nvSpPr>
        <xdr:cNvPr id="45" name="branchName_1_3"/>
        <xdr:cNvSpPr txBox="1">
          <a:spLocks noChangeArrowheads="1"/>
        </xdr:cNvSpPr>
      </xdr:nvSpPr>
      <xdr:spPr>
        <a:xfrm>
          <a:off x="1504950" y="7000875"/>
          <a:ext cx="7239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 Information</a:t>
          </a:r>
        </a:p>
      </xdr:txBody>
    </xdr:sp>
    <xdr:clientData/>
  </xdr:oneCellAnchor>
  <xdr:oneCellAnchor>
    <xdr:from>
      <xdr:col>2</xdr:col>
      <xdr:colOff>0</xdr:colOff>
      <xdr:row>42</xdr:row>
      <xdr:rowOff>76200</xdr:rowOff>
    </xdr:from>
    <xdr:ext cx="161925" cy="161925"/>
    <xdr:sp macro="[1]!objClick">
      <xdr:nvSpPr>
        <xdr:cNvPr id="46" name="tnode_1_3"/>
        <xdr:cNvSpPr>
          <a:spLocks/>
        </xdr:cNvSpPr>
      </xdr:nvSpPr>
      <xdr:spPr>
        <a:xfrm>
          <a:off x="3067050" y="7010400"/>
          <a:ext cx="161925" cy="1619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266700</xdr:colOff>
      <xdr:row>36</xdr:row>
      <xdr:rowOff>66675</xdr:rowOff>
    </xdr:from>
    <xdr:ext cx="142875" cy="171450"/>
    <xdr:sp macro="[1]!objClick">
      <xdr:nvSpPr>
        <xdr:cNvPr id="47" name="branchName_1_4"/>
        <xdr:cNvSpPr txBox="1">
          <a:spLocks noChangeArrowheads="1"/>
        </xdr:cNvSpPr>
      </xdr:nvSpPr>
      <xdr:spPr>
        <a:xfrm>
          <a:off x="3333750" y="6029325"/>
          <a:ext cx="1428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3</xdr:col>
      <xdr:colOff>0</xdr:colOff>
      <xdr:row>44</xdr:row>
      <xdr:rowOff>85725</xdr:rowOff>
    </xdr:from>
    <xdr:ext cx="161925" cy="152400"/>
    <xdr:sp macro="[1]!objClick">
      <xdr:nvSpPr>
        <xdr:cNvPr id="48" name="tnode_1_5"/>
        <xdr:cNvSpPr>
          <a:spLocks/>
        </xdr:cNvSpPr>
      </xdr:nvSpPr>
      <xdr:spPr>
        <a:xfrm>
          <a:off x="4181475" y="7343775"/>
          <a:ext cx="161925" cy="152400"/>
        </a:xfrm>
        <a:custGeom>
          <a:pathLst>
            <a:path h="16" w="17">
              <a:moveTo>
                <a:pt x="0" y="9"/>
              </a:moveTo>
              <a:lnTo>
                <a:pt x="17" y="16"/>
              </a:lnTo>
              <a:lnTo>
                <a:pt x="17" y="0"/>
              </a:lnTo>
              <a:lnTo>
                <a:pt x="0" y="9"/>
              </a:lnTo>
              <a:close/>
            </a:path>
          </a:pathLst>
        </a:cu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266700</xdr:colOff>
      <xdr:row>44</xdr:row>
      <xdr:rowOff>66675</xdr:rowOff>
    </xdr:from>
    <xdr:ext cx="133350" cy="171450"/>
    <xdr:sp macro="[1]!objClick">
      <xdr:nvSpPr>
        <xdr:cNvPr id="49" name="branchName_1_5"/>
        <xdr:cNvSpPr txBox="1">
          <a:spLocks noChangeArrowheads="1"/>
        </xdr:cNvSpPr>
      </xdr:nvSpPr>
      <xdr:spPr>
        <a:xfrm>
          <a:off x="3333750" y="7324725"/>
          <a:ext cx="1333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oneCellAnchor>
    <xdr:from>
      <xdr:col>3</xdr:col>
      <xdr:colOff>0</xdr:colOff>
      <xdr:row>36</xdr:row>
      <xdr:rowOff>76200</xdr:rowOff>
    </xdr:from>
    <xdr:ext cx="161925" cy="161925"/>
    <xdr:sp macro="[1]!objClick">
      <xdr:nvSpPr>
        <xdr:cNvPr id="50" name="tnode_1_4"/>
        <xdr:cNvSpPr>
          <a:spLocks/>
        </xdr:cNvSpPr>
      </xdr:nvSpPr>
      <xdr:spPr>
        <a:xfrm>
          <a:off x="4181475" y="6038850"/>
          <a:ext cx="161925" cy="161925"/>
        </a:xfrm>
        <a:prstGeom prst="ellipse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161925" cy="152400"/>
    <xdr:sp macro="[1]!objClick">
      <xdr:nvSpPr>
        <xdr:cNvPr id="51" name="tnode_1_6"/>
        <xdr:cNvSpPr>
          <a:spLocks/>
        </xdr:cNvSpPr>
      </xdr:nvSpPr>
      <xdr:spPr>
        <a:xfrm>
          <a:off x="5295900" y="5400675"/>
          <a:ext cx="161925" cy="152400"/>
        </a:xfrm>
        <a:custGeom>
          <a:pathLst>
            <a:path h="16" w="17">
              <a:moveTo>
                <a:pt x="0" y="9"/>
              </a:moveTo>
              <a:lnTo>
                <a:pt x="17" y="16"/>
              </a:lnTo>
              <a:lnTo>
                <a:pt x="17" y="0"/>
              </a:lnTo>
              <a:lnTo>
                <a:pt x="0" y="9"/>
              </a:lnTo>
              <a:close/>
            </a:path>
          </a:pathLst>
        </a:cu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266700</xdr:colOff>
      <xdr:row>32</xdr:row>
      <xdr:rowOff>66675</xdr:rowOff>
    </xdr:from>
    <xdr:ext cx="314325" cy="171450"/>
    <xdr:sp macro="[1]!objClick">
      <xdr:nvSpPr>
        <xdr:cNvPr id="52" name="branchName_1_6"/>
        <xdr:cNvSpPr txBox="1">
          <a:spLocks noChangeArrowheads="1"/>
        </xdr:cNvSpPr>
      </xdr:nvSpPr>
      <xdr:spPr>
        <a:xfrm>
          <a:off x="4448175" y="5381625"/>
          <a:ext cx="3143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A=20</a:t>
          </a:r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161925" cy="152400"/>
    <xdr:sp macro="[1]!objClick">
      <xdr:nvSpPr>
        <xdr:cNvPr id="53" name="tnode_1_7"/>
        <xdr:cNvSpPr>
          <a:spLocks/>
        </xdr:cNvSpPr>
      </xdr:nvSpPr>
      <xdr:spPr>
        <a:xfrm>
          <a:off x="5295900" y="5724525"/>
          <a:ext cx="161925" cy="152400"/>
        </a:xfrm>
        <a:custGeom>
          <a:pathLst>
            <a:path h="16" w="17">
              <a:moveTo>
                <a:pt x="0" y="9"/>
              </a:moveTo>
              <a:lnTo>
                <a:pt x="17" y="16"/>
              </a:lnTo>
              <a:lnTo>
                <a:pt x="17" y="0"/>
              </a:lnTo>
              <a:lnTo>
                <a:pt x="0" y="9"/>
              </a:lnTo>
              <a:close/>
            </a:path>
          </a:pathLst>
        </a:cu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266700</xdr:colOff>
      <xdr:row>34</xdr:row>
      <xdr:rowOff>66675</xdr:rowOff>
    </xdr:from>
    <xdr:ext cx="314325" cy="171450"/>
    <xdr:sp macro="[1]!objClick">
      <xdr:nvSpPr>
        <xdr:cNvPr id="54" name="branchName_1_7"/>
        <xdr:cNvSpPr txBox="1">
          <a:spLocks noChangeArrowheads="1"/>
        </xdr:cNvSpPr>
      </xdr:nvSpPr>
      <xdr:spPr>
        <a:xfrm>
          <a:off x="4448175" y="5705475"/>
          <a:ext cx="3143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A=10</a:t>
          </a:r>
        </a:p>
      </xdr:txBody>
    </xdr:sp>
    <xdr:clientData/>
  </xdr:oneCellAnchor>
  <xdr:oneCellAnchor>
    <xdr:from>
      <xdr:col>4</xdr:col>
      <xdr:colOff>0</xdr:colOff>
      <xdr:row>38</xdr:row>
      <xdr:rowOff>85725</xdr:rowOff>
    </xdr:from>
    <xdr:ext cx="161925" cy="152400"/>
    <xdr:sp macro="[1]!objClick">
      <xdr:nvSpPr>
        <xdr:cNvPr id="55" name="tnode_1_8"/>
        <xdr:cNvSpPr>
          <a:spLocks/>
        </xdr:cNvSpPr>
      </xdr:nvSpPr>
      <xdr:spPr>
        <a:xfrm>
          <a:off x="5295900" y="6372225"/>
          <a:ext cx="161925" cy="152400"/>
        </a:xfrm>
        <a:custGeom>
          <a:pathLst>
            <a:path h="16" w="17">
              <a:moveTo>
                <a:pt x="0" y="9"/>
              </a:moveTo>
              <a:lnTo>
                <a:pt x="17" y="16"/>
              </a:lnTo>
              <a:lnTo>
                <a:pt x="17" y="0"/>
              </a:lnTo>
              <a:lnTo>
                <a:pt x="0" y="9"/>
              </a:lnTo>
              <a:close/>
            </a:path>
          </a:pathLst>
        </a:cu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266700</xdr:colOff>
      <xdr:row>38</xdr:row>
      <xdr:rowOff>66675</xdr:rowOff>
    </xdr:from>
    <xdr:ext cx="257175" cy="171450"/>
    <xdr:sp macro="[1]!objClick">
      <xdr:nvSpPr>
        <xdr:cNvPr id="56" name="branchName_1_8"/>
        <xdr:cNvSpPr txBox="1">
          <a:spLocks noChangeArrowheads="1"/>
        </xdr:cNvSpPr>
      </xdr:nvSpPr>
      <xdr:spPr>
        <a:xfrm>
          <a:off x="4448175" y="6353175"/>
          <a:ext cx="2571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A=5</a:t>
          </a:r>
        </a:p>
      </xdr:txBody>
    </xdr:sp>
    <xdr:clientData/>
  </xdr:oneCellAnchor>
  <xdr:oneCellAnchor>
    <xdr:from>
      <xdr:col>4</xdr:col>
      <xdr:colOff>0</xdr:colOff>
      <xdr:row>40</xdr:row>
      <xdr:rowOff>85725</xdr:rowOff>
    </xdr:from>
    <xdr:ext cx="161925" cy="152400"/>
    <xdr:sp macro="[1]!objClick">
      <xdr:nvSpPr>
        <xdr:cNvPr id="57" name="tnode_1_9"/>
        <xdr:cNvSpPr>
          <a:spLocks/>
        </xdr:cNvSpPr>
      </xdr:nvSpPr>
      <xdr:spPr>
        <a:xfrm>
          <a:off x="5295900" y="6696075"/>
          <a:ext cx="161925" cy="152400"/>
        </a:xfrm>
        <a:custGeom>
          <a:pathLst>
            <a:path h="16" w="17">
              <a:moveTo>
                <a:pt x="0" y="9"/>
              </a:moveTo>
              <a:lnTo>
                <a:pt x="17" y="16"/>
              </a:lnTo>
              <a:lnTo>
                <a:pt x="17" y="0"/>
              </a:lnTo>
              <a:lnTo>
                <a:pt x="0" y="9"/>
              </a:lnTo>
              <a:close/>
            </a:path>
          </a:pathLst>
        </a:cu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266700</xdr:colOff>
      <xdr:row>40</xdr:row>
      <xdr:rowOff>66675</xdr:rowOff>
    </xdr:from>
    <xdr:ext cx="257175" cy="171450"/>
    <xdr:sp macro="[1]!objClick">
      <xdr:nvSpPr>
        <xdr:cNvPr id="58" name="branchName_1_9"/>
        <xdr:cNvSpPr txBox="1">
          <a:spLocks noChangeArrowheads="1"/>
        </xdr:cNvSpPr>
      </xdr:nvSpPr>
      <xdr:spPr>
        <a:xfrm>
          <a:off x="4448175" y="6677025"/>
          <a:ext cx="2571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A=0</a:t>
          </a:r>
        </a:p>
      </xdr:txBody>
    </xdr:sp>
    <xdr:clientData/>
  </xdr:oneCellAnchor>
  <xdr:oneCellAnchor>
    <xdr:from>
      <xdr:col>2</xdr:col>
      <xdr:colOff>0</xdr:colOff>
      <xdr:row>16</xdr:row>
      <xdr:rowOff>76200</xdr:rowOff>
    </xdr:from>
    <xdr:ext cx="161925" cy="161925"/>
    <xdr:sp macro="[1]!objClick">
      <xdr:nvSpPr>
        <xdr:cNvPr id="59" name="tnode_1_2"/>
        <xdr:cNvSpPr>
          <a:spLocks/>
        </xdr:cNvSpPr>
      </xdr:nvSpPr>
      <xdr:spPr>
        <a:xfrm>
          <a:off x="3067050" y="2800350"/>
          <a:ext cx="161925" cy="161925"/>
        </a:xfrm>
        <a:prstGeom prst="ellipse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266700</xdr:colOff>
      <xdr:row>6</xdr:row>
      <xdr:rowOff>66675</xdr:rowOff>
    </xdr:from>
    <xdr:ext cx="390525" cy="171450"/>
    <xdr:sp macro="[1]!objClick">
      <xdr:nvSpPr>
        <xdr:cNvPr id="60" name="branchName_1_10"/>
        <xdr:cNvSpPr txBox="1">
          <a:spLocks noChangeArrowheads="1"/>
        </xdr:cNvSpPr>
      </xdr:nvSpPr>
      <xdr:spPr>
        <a:xfrm>
          <a:off x="3333750" y="1171575"/>
          <a:ext cx="3905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"A=20"</a:t>
          </a:r>
        </a:p>
      </xdr:txBody>
    </xdr:sp>
    <xdr:clientData/>
  </xdr:oneCellAnchor>
  <xdr:oneCellAnchor>
    <xdr:from>
      <xdr:col>2</xdr:col>
      <xdr:colOff>266700</xdr:colOff>
      <xdr:row>12</xdr:row>
      <xdr:rowOff>66675</xdr:rowOff>
    </xdr:from>
    <xdr:ext cx="390525" cy="171450"/>
    <xdr:sp macro="[1]!objClick">
      <xdr:nvSpPr>
        <xdr:cNvPr id="61" name="branchName_1_11"/>
        <xdr:cNvSpPr txBox="1">
          <a:spLocks noChangeArrowheads="1"/>
        </xdr:cNvSpPr>
      </xdr:nvSpPr>
      <xdr:spPr>
        <a:xfrm>
          <a:off x="3333750" y="2143125"/>
          <a:ext cx="3905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"A=10"</a:t>
          </a:r>
        </a:p>
      </xdr:txBody>
    </xdr:sp>
    <xdr:clientData/>
  </xdr:oneCellAnchor>
  <xdr:oneCellAnchor>
    <xdr:from>
      <xdr:col>2</xdr:col>
      <xdr:colOff>266700</xdr:colOff>
      <xdr:row>20</xdr:row>
      <xdr:rowOff>66675</xdr:rowOff>
    </xdr:from>
    <xdr:ext cx="333375" cy="171450"/>
    <xdr:sp macro="[1]!objClick">
      <xdr:nvSpPr>
        <xdr:cNvPr id="62" name="branchName_1_12"/>
        <xdr:cNvSpPr txBox="1">
          <a:spLocks noChangeArrowheads="1"/>
        </xdr:cNvSpPr>
      </xdr:nvSpPr>
      <xdr:spPr>
        <a:xfrm>
          <a:off x="3333750" y="3438525"/>
          <a:ext cx="3333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"A=5"</a:t>
          </a:r>
        </a:p>
      </xdr:txBody>
    </xdr:sp>
    <xdr:clientData/>
  </xdr:oneCellAnchor>
  <xdr:oneCellAnchor>
    <xdr:from>
      <xdr:col>2</xdr:col>
      <xdr:colOff>266700</xdr:colOff>
      <xdr:row>26</xdr:row>
      <xdr:rowOff>66675</xdr:rowOff>
    </xdr:from>
    <xdr:ext cx="333375" cy="171450"/>
    <xdr:sp macro="[1]!objClick">
      <xdr:nvSpPr>
        <xdr:cNvPr id="63" name="branchName_1_13"/>
        <xdr:cNvSpPr txBox="1">
          <a:spLocks noChangeArrowheads="1"/>
        </xdr:cNvSpPr>
      </xdr:nvSpPr>
      <xdr:spPr>
        <a:xfrm>
          <a:off x="3333750" y="4410075"/>
          <a:ext cx="3333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"A=0"</a:t>
          </a:r>
        </a:p>
      </xdr:txBody>
    </xdr:sp>
    <xdr:clientData/>
  </xdr:oneCellAnchor>
  <xdr:oneCellAnchor>
    <xdr:from>
      <xdr:col>3</xdr:col>
      <xdr:colOff>0</xdr:colOff>
      <xdr:row>6</xdr:row>
      <xdr:rowOff>76200</xdr:rowOff>
    </xdr:from>
    <xdr:ext cx="161925" cy="161925"/>
    <xdr:sp macro="[1]!objClick">
      <xdr:nvSpPr>
        <xdr:cNvPr id="64" name="tnode_1_10"/>
        <xdr:cNvSpPr>
          <a:spLocks/>
        </xdr:cNvSpPr>
      </xdr:nvSpPr>
      <xdr:spPr>
        <a:xfrm>
          <a:off x="4181475" y="1181100"/>
          <a:ext cx="161925" cy="1619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85725</xdr:rowOff>
    </xdr:from>
    <xdr:ext cx="161925" cy="152400"/>
    <xdr:sp macro="[1]!objClick">
      <xdr:nvSpPr>
        <xdr:cNvPr id="65" name="tnode_1_14"/>
        <xdr:cNvSpPr>
          <a:spLocks/>
        </xdr:cNvSpPr>
      </xdr:nvSpPr>
      <xdr:spPr>
        <a:xfrm>
          <a:off x="5295900" y="866775"/>
          <a:ext cx="161925" cy="152400"/>
        </a:xfrm>
        <a:custGeom>
          <a:pathLst>
            <a:path h="16" w="17">
              <a:moveTo>
                <a:pt x="0" y="9"/>
              </a:moveTo>
              <a:lnTo>
                <a:pt x="17" y="16"/>
              </a:lnTo>
              <a:lnTo>
                <a:pt x="17" y="0"/>
              </a:lnTo>
              <a:lnTo>
                <a:pt x="0" y="9"/>
              </a:lnTo>
              <a:close/>
            </a:path>
          </a:pathLst>
        </a:cu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266700</xdr:colOff>
      <xdr:row>4</xdr:row>
      <xdr:rowOff>66675</xdr:rowOff>
    </xdr:from>
    <xdr:ext cx="142875" cy="171450"/>
    <xdr:sp macro="[1]!objClick">
      <xdr:nvSpPr>
        <xdr:cNvPr id="66" name="branchName_1_14"/>
        <xdr:cNvSpPr txBox="1">
          <a:spLocks noChangeArrowheads="1"/>
        </xdr:cNvSpPr>
      </xdr:nvSpPr>
      <xdr:spPr>
        <a:xfrm>
          <a:off x="4448175" y="847725"/>
          <a:ext cx="1428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4</xdr:col>
      <xdr:colOff>0</xdr:colOff>
      <xdr:row>8</xdr:row>
      <xdr:rowOff>85725</xdr:rowOff>
    </xdr:from>
    <xdr:ext cx="161925" cy="152400"/>
    <xdr:sp macro="[1]!objClick">
      <xdr:nvSpPr>
        <xdr:cNvPr id="67" name="tnode_1_15"/>
        <xdr:cNvSpPr>
          <a:spLocks/>
        </xdr:cNvSpPr>
      </xdr:nvSpPr>
      <xdr:spPr>
        <a:xfrm>
          <a:off x="5295900" y="1514475"/>
          <a:ext cx="161925" cy="152400"/>
        </a:xfrm>
        <a:custGeom>
          <a:pathLst>
            <a:path h="16" w="17">
              <a:moveTo>
                <a:pt x="0" y="9"/>
              </a:moveTo>
              <a:lnTo>
                <a:pt x="17" y="16"/>
              </a:lnTo>
              <a:lnTo>
                <a:pt x="17" y="0"/>
              </a:lnTo>
              <a:lnTo>
                <a:pt x="0" y="9"/>
              </a:lnTo>
              <a:close/>
            </a:path>
          </a:pathLst>
        </a:cu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266700</xdr:colOff>
      <xdr:row>8</xdr:row>
      <xdr:rowOff>66675</xdr:rowOff>
    </xdr:from>
    <xdr:ext cx="133350" cy="171450"/>
    <xdr:sp macro="[1]!objClick">
      <xdr:nvSpPr>
        <xdr:cNvPr id="68" name="branchName_1_15"/>
        <xdr:cNvSpPr txBox="1">
          <a:spLocks noChangeArrowheads="1"/>
        </xdr:cNvSpPr>
      </xdr:nvSpPr>
      <xdr:spPr>
        <a:xfrm>
          <a:off x="4448175" y="1495425"/>
          <a:ext cx="1333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oneCellAnchor>
    <xdr:from>
      <xdr:col>3</xdr:col>
      <xdr:colOff>0</xdr:colOff>
      <xdr:row>12</xdr:row>
      <xdr:rowOff>76200</xdr:rowOff>
    </xdr:from>
    <xdr:ext cx="161925" cy="161925"/>
    <xdr:sp macro="[1]!objClick">
      <xdr:nvSpPr>
        <xdr:cNvPr id="69" name="tnode_1_11"/>
        <xdr:cNvSpPr>
          <a:spLocks/>
        </xdr:cNvSpPr>
      </xdr:nvSpPr>
      <xdr:spPr>
        <a:xfrm>
          <a:off x="4181475" y="2152650"/>
          <a:ext cx="161925" cy="1619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85725</xdr:rowOff>
    </xdr:from>
    <xdr:ext cx="161925" cy="152400"/>
    <xdr:sp macro="[1]!objClick">
      <xdr:nvSpPr>
        <xdr:cNvPr id="70" name="tnode_1_16"/>
        <xdr:cNvSpPr>
          <a:spLocks/>
        </xdr:cNvSpPr>
      </xdr:nvSpPr>
      <xdr:spPr>
        <a:xfrm>
          <a:off x="5295900" y="1838325"/>
          <a:ext cx="161925" cy="152400"/>
        </a:xfrm>
        <a:custGeom>
          <a:pathLst>
            <a:path h="16" w="17">
              <a:moveTo>
                <a:pt x="0" y="9"/>
              </a:moveTo>
              <a:lnTo>
                <a:pt x="17" y="16"/>
              </a:lnTo>
              <a:lnTo>
                <a:pt x="17" y="0"/>
              </a:lnTo>
              <a:lnTo>
                <a:pt x="0" y="9"/>
              </a:lnTo>
              <a:close/>
            </a:path>
          </a:pathLst>
        </a:cu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266700</xdr:colOff>
      <xdr:row>10</xdr:row>
      <xdr:rowOff>66675</xdr:rowOff>
    </xdr:from>
    <xdr:ext cx="142875" cy="171450"/>
    <xdr:sp macro="[1]!objClick">
      <xdr:nvSpPr>
        <xdr:cNvPr id="71" name="branchName_1_16"/>
        <xdr:cNvSpPr txBox="1">
          <a:spLocks noChangeArrowheads="1"/>
        </xdr:cNvSpPr>
      </xdr:nvSpPr>
      <xdr:spPr>
        <a:xfrm>
          <a:off x="4448175" y="1819275"/>
          <a:ext cx="1428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161925" cy="152400"/>
    <xdr:sp macro="[1]!objClick">
      <xdr:nvSpPr>
        <xdr:cNvPr id="72" name="tnode_1_17"/>
        <xdr:cNvSpPr>
          <a:spLocks/>
        </xdr:cNvSpPr>
      </xdr:nvSpPr>
      <xdr:spPr>
        <a:xfrm>
          <a:off x="5295900" y="2486025"/>
          <a:ext cx="161925" cy="152400"/>
        </a:xfrm>
        <a:custGeom>
          <a:pathLst>
            <a:path h="16" w="17">
              <a:moveTo>
                <a:pt x="0" y="9"/>
              </a:moveTo>
              <a:lnTo>
                <a:pt x="17" y="16"/>
              </a:lnTo>
              <a:lnTo>
                <a:pt x="17" y="0"/>
              </a:lnTo>
              <a:lnTo>
                <a:pt x="0" y="9"/>
              </a:lnTo>
              <a:close/>
            </a:path>
          </a:pathLst>
        </a:cu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266700</xdr:colOff>
      <xdr:row>14</xdr:row>
      <xdr:rowOff>66675</xdr:rowOff>
    </xdr:from>
    <xdr:ext cx="133350" cy="171450"/>
    <xdr:sp macro="[1]!objClick">
      <xdr:nvSpPr>
        <xdr:cNvPr id="73" name="branchName_1_17"/>
        <xdr:cNvSpPr txBox="1">
          <a:spLocks noChangeArrowheads="1"/>
        </xdr:cNvSpPr>
      </xdr:nvSpPr>
      <xdr:spPr>
        <a:xfrm>
          <a:off x="4448175" y="2466975"/>
          <a:ext cx="1333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oneCellAnchor>
    <xdr:from>
      <xdr:col>3</xdr:col>
      <xdr:colOff>0</xdr:colOff>
      <xdr:row>20</xdr:row>
      <xdr:rowOff>76200</xdr:rowOff>
    </xdr:from>
    <xdr:ext cx="161925" cy="161925"/>
    <xdr:sp macro="[1]!objClick">
      <xdr:nvSpPr>
        <xdr:cNvPr id="74" name="tnode_1_12"/>
        <xdr:cNvSpPr>
          <a:spLocks/>
        </xdr:cNvSpPr>
      </xdr:nvSpPr>
      <xdr:spPr>
        <a:xfrm>
          <a:off x="4181475" y="3448050"/>
          <a:ext cx="161925" cy="1619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161925" cy="152400"/>
    <xdr:sp macro="[1]!objClick">
      <xdr:nvSpPr>
        <xdr:cNvPr id="75" name="tnode_1_18"/>
        <xdr:cNvSpPr>
          <a:spLocks/>
        </xdr:cNvSpPr>
      </xdr:nvSpPr>
      <xdr:spPr>
        <a:xfrm>
          <a:off x="5295900" y="3133725"/>
          <a:ext cx="161925" cy="152400"/>
        </a:xfrm>
        <a:custGeom>
          <a:pathLst>
            <a:path h="16" w="17">
              <a:moveTo>
                <a:pt x="0" y="9"/>
              </a:moveTo>
              <a:lnTo>
                <a:pt x="17" y="16"/>
              </a:lnTo>
              <a:lnTo>
                <a:pt x="17" y="0"/>
              </a:lnTo>
              <a:lnTo>
                <a:pt x="0" y="9"/>
              </a:lnTo>
              <a:close/>
            </a:path>
          </a:pathLst>
        </a:cu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266700</xdr:colOff>
      <xdr:row>18</xdr:row>
      <xdr:rowOff>66675</xdr:rowOff>
    </xdr:from>
    <xdr:ext cx="142875" cy="171450"/>
    <xdr:sp macro="[1]!objClick">
      <xdr:nvSpPr>
        <xdr:cNvPr id="76" name="branchName_1_18"/>
        <xdr:cNvSpPr txBox="1">
          <a:spLocks noChangeArrowheads="1"/>
        </xdr:cNvSpPr>
      </xdr:nvSpPr>
      <xdr:spPr>
        <a:xfrm>
          <a:off x="4448175" y="3114675"/>
          <a:ext cx="1428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161925" cy="152400"/>
    <xdr:sp macro="[1]!objClick">
      <xdr:nvSpPr>
        <xdr:cNvPr id="77" name="tnode_1_19"/>
        <xdr:cNvSpPr>
          <a:spLocks/>
        </xdr:cNvSpPr>
      </xdr:nvSpPr>
      <xdr:spPr>
        <a:xfrm>
          <a:off x="5295900" y="3781425"/>
          <a:ext cx="161925" cy="152400"/>
        </a:xfrm>
        <a:custGeom>
          <a:pathLst>
            <a:path h="16" w="17">
              <a:moveTo>
                <a:pt x="0" y="9"/>
              </a:moveTo>
              <a:lnTo>
                <a:pt x="17" y="16"/>
              </a:lnTo>
              <a:lnTo>
                <a:pt x="17" y="0"/>
              </a:lnTo>
              <a:lnTo>
                <a:pt x="0" y="9"/>
              </a:lnTo>
              <a:close/>
            </a:path>
          </a:pathLst>
        </a:cu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266700</xdr:colOff>
      <xdr:row>22</xdr:row>
      <xdr:rowOff>66675</xdr:rowOff>
    </xdr:from>
    <xdr:ext cx="133350" cy="171450"/>
    <xdr:sp macro="[1]!objClick">
      <xdr:nvSpPr>
        <xdr:cNvPr id="78" name="branchName_1_19"/>
        <xdr:cNvSpPr txBox="1">
          <a:spLocks noChangeArrowheads="1"/>
        </xdr:cNvSpPr>
      </xdr:nvSpPr>
      <xdr:spPr>
        <a:xfrm>
          <a:off x="4448175" y="3762375"/>
          <a:ext cx="1333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oneCellAnchor>
    <xdr:from>
      <xdr:col>3</xdr:col>
      <xdr:colOff>0</xdr:colOff>
      <xdr:row>26</xdr:row>
      <xdr:rowOff>76200</xdr:rowOff>
    </xdr:from>
    <xdr:ext cx="161925" cy="161925"/>
    <xdr:sp macro="[1]!objClick">
      <xdr:nvSpPr>
        <xdr:cNvPr id="79" name="tnode_1_13"/>
        <xdr:cNvSpPr>
          <a:spLocks/>
        </xdr:cNvSpPr>
      </xdr:nvSpPr>
      <xdr:spPr>
        <a:xfrm>
          <a:off x="4181475" y="4419600"/>
          <a:ext cx="161925" cy="1619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161925" cy="152400"/>
    <xdr:sp macro="[1]!objClick">
      <xdr:nvSpPr>
        <xdr:cNvPr id="80" name="tnode_1_20"/>
        <xdr:cNvSpPr>
          <a:spLocks/>
        </xdr:cNvSpPr>
      </xdr:nvSpPr>
      <xdr:spPr>
        <a:xfrm>
          <a:off x="5295900" y="4105275"/>
          <a:ext cx="161925" cy="152400"/>
        </a:xfrm>
        <a:custGeom>
          <a:pathLst>
            <a:path h="16" w="17">
              <a:moveTo>
                <a:pt x="0" y="9"/>
              </a:moveTo>
              <a:lnTo>
                <a:pt x="17" y="16"/>
              </a:lnTo>
              <a:lnTo>
                <a:pt x="17" y="0"/>
              </a:lnTo>
              <a:lnTo>
                <a:pt x="0" y="9"/>
              </a:lnTo>
              <a:close/>
            </a:path>
          </a:pathLst>
        </a:cu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266700</xdr:colOff>
      <xdr:row>24</xdr:row>
      <xdr:rowOff>66675</xdr:rowOff>
    </xdr:from>
    <xdr:ext cx="142875" cy="171450"/>
    <xdr:sp macro="[1]!objClick">
      <xdr:nvSpPr>
        <xdr:cNvPr id="81" name="branchName_1_20"/>
        <xdr:cNvSpPr txBox="1">
          <a:spLocks noChangeArrowheads="1"/>
        </xdr:cNvSpPr>
      </xdr:nvSpPr>
      <xdr:spPr>
        <a:xfrm>
          <a:off x="4448175" y="4086225"/>
          <a:ext cx="1428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161925" cy="152400"/>
    <xdr:sp macro="[1]!objClick">
      <xdr:nvSpPr>
        <xdr:cNvPr id="82" name="tnode_1_21"/>
        <xdr:cNvSpPr>
          <a:spLocks/>
        </xdr:cNvSpPr>
      </xdr:nvSpPr>
      <xdr:spPr>
        <a:xfrm>
          <a:off x="5295900" y="4752975"/>
          <a:ext cx="161925" cy="152400"/>
        </a:xfrm>
        <a:custGeom>
          <a:pathLst>
            <a:path h="16" w="17">
              <a:moveTo>
                <a:pt x="0" y="9"/>
              </a:moveTo>
              <a:lnTo>
                <a:pt x="17" y="16"/>
              </a:lnTo>
              <a:lnTo>
                <a:pt x="17" y="0"/>
              </a:lnTo>
              <a:lnTo>
                <a:pt x="0" y="9"/>
              </a:lnTo>
              <a:close/>
            </a:path>
          </a:pathLst>
        </a:cu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266700</xdr:colOff>
      <xdr:row>28</xdr:row>
      <xdr:rowOff>66675</xdr:rowOff>
    </xdr:from>
    <xdr:ext cx="133350" cy="171450"/>
    <xdr:sp macro="[1]!objClick">
      <xdr:nvSpPr>
        <xdr:cNvPr id="83" name="branchName_1_21"/>
        <xdr:cNvSpPr txBox="1">
          <a:spLocks noChangeArrowheads="1"/>
        </xdr:cNvSpPr>
      </xdr:nvSpPr>
      <xdr:spPr>
        <a:xfrm>
          <a:off x="4448175" y="4733925"/>
          <a:ext cx="1333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twoCellAnchor>
    <xdr:from>
      <xdr:col>0</xdr:col>
      <xdr:colOff>866775</xdr:colOff>
      <xdr:row>7</xdr:row>
      <xdr:rowOff>57150</xdr:rowOff>
    </xdr:from>
    <xdr:to>
      <xdr:col>1</xdr:col>
      <xdr:colOff>1495425</xdr:colOff>
      <xdr:row>10</xdr:row>
      <xdr:rowOff>142875</xdr:rowOff>
    </xdr:to>
    <xdr:sp>
      <xdr:nvSpPr>
        <xdr:cNvPr id="84" name="TextBox 92"/>
        <xdr:cNvSpPr txBox="1">
          <a:spLocks noChangeArrowheads="1"/>
        </xdr:cNvSpPr>
      </xdr:nvSpPr>
      <xdr:spPr>
        <a:xfrm>
          <a:off x="866775" y="1323975"/>
          <a:ext cx="186690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Without information, you would choose A.  The EVPI is then:
EMV(Info) - EMV(A) = 8.2-7.0 = 1.2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A1" sqref="A1"/>
    </sheetView>
  </sheetViews>
  <sheetFormatPr defaultColWidth="9.140625" defaultRowHeight="12.75"/>
  <sheetData>
    <row r="1" spans="1:6" ht="12.75">
      <c r="A1" t="s">
        <v>2</v>
      </c>
      <c r="B1" t="s">
        <v>27</v>
      </c>
      <c r="E1" t="s">
        <v>5</v>
      </c>
      <c r="F1">
        <v>2</v>
      </c>
    </row>
    <row r="2" spans="1:6" ht="12.75">
      <c r="A2" t="s">
        <v>3</v>
      </c>
      <c r="B2" t="e">
        <f>Sheet1!#REF!</f>
        <v>#REF!</v>
      </c>
      <c r="E2" t="s">
        <v>6</v>
      </c>
      <c r="F2">
        <f>_XLL.PTREEEVALUATE($B$3,$L$11:$L$31,$J$11:$J$31,$K$11:$K$31,$N$11:$N$31,$G$11:$G$31)</f>
        <v>102401</v>
      </c>
    </row>
    <row r="3" spans="1:2" ht="12.75">
      <c r="A3" t="s">
        <v>4</v>
      </c>
      <c r="B3" t="s">
        <v>25</v>
      </c>
    </row>
    <row r="4" spans="1:2" ht="12.75">
      <c r="A4" t="s">
        <v>7</v>
      </c>
      <c r="B4" t="s">
        <v>26</v>
      </c>
    </row>
    <row r="5" spans="1:2" ht="12.75">
      <c r="A5" t="s">
        <v>8</v>
      </c>
      <c r="B5">
        <v>0</v>
      </c>
    </row>
    <row r="6" ht="12.75">
      <c r="A6" t="s">
        <v>9</v>
      </c>
    </row>
    <row r="8" spans="1:2" ht="12.75">
      <c r="A8" t="s">
        <v>10</v>
      </c>
      <c r="B8">
        <v>21</v>
      </c>
    </row>
    <row r="10" spans="1:15" ht="12.75">
      <c r="A10" t="s">
        <v>11</v>
      </c>
      <c r="B10" t="s">
        <v>12</v>
      </c>
      <c r="C10" t="s">
        <v>13</v>
      </c>
      <c r="D10" t="s">
        <v>14</v>
      </c>
      <c r="E10" t="s">
        <v>15</v>
      </c>
      <c r="F10" t="s">
        <v>16</v>
      </c>
      <c r="G10" t="s">
        <v>17</v>
      </c>
      <c r="H10" t="s">
        <v>18</v>
      </c>
      <c r="I10" t="s">
        <v>19</v>
      </c>
      <c r="J10" t="s">
        <v>20</v>
      </c>
      <c r="K10" t="s">
        <v>21</v>
      </c>
      <c r="L10" t="s">
        <v>4</v>
      </c>
      <c r="M10" t="s">
        <v>22</v>
      </c>
      <c r="N10" t="s">
        <v>23</v>
      </c>
      <c r="O10" t="s">
        <v>24</v>
      </c>
    </row>
    <row r="11" spans="1:15" ht="12.75">
      <c r="A11">
        <f>Sheet1!$B$32</f>
        <v>8.2</v>
      </c>
      <c r="B11" t="str">
        <f>B1</f>
        <v>Problem 12.11</v>
      </c>
      <c r="C11">
        <v>0</v>
      </c>
      <c r="J11">
        <f>Sheet1!$A$32</f>
        <v>0</v>
      </c>
      <c r="K11">
        <f>Sheet1!$A$31</f>
        <v>0</v>
      </c>
      <c r="L11" t="s">
        <v>30</v>
      </c>
      <c r="M11">
        <v>0</v>
      </c>
      <c r="O11" t="str">
        <f>Sheet1!$B$31</f>
        <v>Decision</v>
      </c>
    </row>
    <row r="12" spans="1:15" ht="12.75">
      <c r="A12">
        <f>Sheet1!$C$18</f>
        <v>8.2</v>
      </c>
      <c r="B12" t="s">
        <v>31</v>
      </c>
      <c r="C12">
        <v>0</v>
      </c>
      <c r="I12" t="s">
        <v>29</v>
      </c>
      <c r="J12">
        <f>Sheet1!$B$18</f>
        <v>0</v>
      </c>
      <c r="L12" t="s">
        <v>44</v>
      </c>
      <c r="M12">
        <v>0</v>
      </c>
      <c r="O12" t="str">
        <f>Sheet1!$C$17</f>
        <v>Chance</v>
      </c>
    </row>
    <row r="13" spans="1:15" ht="12.75">
      <c r="A13">
        <f>Sheet1!$C$44</f>
        <v>7</v>
      </c>
      <c r="B13" t="s">
        <v>32</v>
      </c>
      <c r="C13">
        <v>0</v>
      </c>
      <c r="I13" t="s">
        <v>29</v>
      </c>
      <c r="J13">
        <f>Sheet1!$B$44</f>
        <v>0</v>
      </c>
      <c r="L13" t="s">
        <v>34</v>
      </c>
      <c r="M13">
        <v>0</v>
      </c>
      <c r="O13" t="str">
        <f>Sheet1!$C$43</f>
        <v>Decision</v>
      </c>
    </row>
    <row r="14" spans="1:15" ht="12.75">
      <c r="A14">
        <f>Sheet1!$D$38</f>
        <v>7</v>
      </c>
      <c r="B14" t="s">
        <v>35</v>
      </c>
      <c r="C14">
        <v>0</v>
      </c>
      <c r="I14" t="s">
        <v>29</v>
      </c>
      <c r="J14">
        <f>Sheet1!$C$38</f>
        <v>0</v>
      </c>
      <c r="L14" t="s">
        <v>39</v>
      </c>
      <c r="M14">
        <v>0</v>
      </c>
      <c r="O14" t="str">
        <f>Sheet1!$D$37</f>
        <v>Chance</v>
      </c>
    </row>
    <row r="15" spans="1:13" ht="12.75">
      <c r="A15">
        <f>Sheet1!$D$46</f>
        <v>6</v>
      </c>
      <c r="B15" t="s">
        <v>36</v>
      </c>
      <c r="C15">
        <v>0</v>
      </c>
      <c r="H15" t="s">
        <v>29</v>
      </c>
      <c r="I15" t="s">
        <v>29</v>
      </c>
      <c r="J15">
        <f>Sheet1!$C$46</f>
        <v>6</v>
      </c>
      <c r="L15" t="s">
        <v>33</v>
      </c>
      <c r="M15">
        <v>0</v>
      </c>
    </row>
    <row r="16" spans="1:13" ht="12.75">
      <c r="A16">
        <f>Sheet1!$E$34</f>
        <v>20</v>
      </c>
      <c r="B16" t="s">
        <v>40</v>
      </c>
      <c r="C16">
        <v>0</v>
      </c>
      <c r="H16" t="s">
        <v>29</v>
      </c>
      <c r="I16" t="s">
        <v>29</v>
      </c>
      <c r="J16">
        <f>Sheet1!$D$34</f>
        <v>20</v>
      </c>
      <c r="K16">
        <f>Sheet1!$D$33</f>
        <v>0.1</v>
      </c>
      <c r="L16" t="s">
        <v>38</v>
      </c>
      <c r="M16">
        <v>0</v>
      </c>
    </row>
    <row r="17" spans="1:13" ht="12.75">
      <c r="A17">
        <f>Sheet1!$E$36</f>
        <v>10</v>
      </c>
      <c r="B17" t="s">
        <v>41</v>
      </c>
      <c r="C17">
        <v>0</v>
      </c>
      <c r="H17" t="s">
        <v>29</v>
      </c>
      <c r="I17" t="s">
        <v>29</v>
      </c>
      <c r="J17">
        <f>Sheet1!$D$36</f>
        <v>10</v>
      </c>
      <c r="K17">
        <f>Sheet1!$D$35</f>
        <v>0.2</v>
      </c>
      <c r="L17" t="s">
        <v>38</v>
      </c>
      <c r="M17">
        <v>0</v>
      </c>
    </row>
    <row r="18" spans="1:13" ht="12.75">
      <c r="A18">
        <f>Sheet1!$E$40</f>
        <v>5</v>
      </c>
      <c r="B18" t="s">
        <v>42</v>
      </c>
      <c r="C18">
        <v>0</v>
      </c>
      <c r="H18" t="s">
        <v>29</v>
      </c>
      <c r="I18" t="s">
        <v>29</v>
      </c>
      <c r="J18">
        <f>Sheet1!$D$40</f>
        <v>5</v>
      </c>
      <c r="K18">
        <f>Sheet1!$D$39</f>
        <v>0.6</v>
      </c>
      <c r="L18" t="s">
        <v>38</v>
      </c>
      <c r="M18">
        <v>0</v>
      </c>
    </row>
    <row r="19" spans="1:13" ht="12.75">
      <c r="A19">
        <f>Sheet1!$E$42</f>
        <v>0</v>
      </c>
      <c r="B19" t="s">
        <v>43</v>
      </c>
      <c r="C19">
        <v>0</v>
      </c>
      <c r="H19" t="s">
        <v>29</v>
      </c>
      <c r="I19" t="s">
        <v>29</v>
      </c>
      <c r="J19">
        <f>Sheet1!$D$42</f>
        <v>0</v>
      </c>
      <c r="K19">
        <f>Sheet1!$D$41</f>
        <v>0.1</v>
      </c>
      <c r="L19" t="s">
        <v>38</v>
      </c>
      <c r="M19">
        <v>0</v>
      </c>
    </row>
    <row r="20" spans="1:15" ht="12.75">
      <c r="A20">
        <f>Sheet1!$D$8</f>
        <v>20</v>
      </c>
      <c r="B20" t="s">
        <v>53</v>
      </c>
      <c r="C20">
        <v>0</v>
      </c>
      <c r="I20" t="s">
        <v>29</v>
      </c>
      <c r="J20">
        <f>Sheet1!$C$8</f>
        <v>0</v>
      </c>
      <c r="K20">
        <f>Sheet1!$C$7</f>
        <v>0.1</v>
      </c>
      <c r="L20" t="s">
        <v>46</v>
      </c>
      <c r="M20">
        <v>0</v>
      </c>
      <c r="O20" t="str">
        <f>Sheet1!$D$7</f>
        <v>Decision</v>
      </c>
    </row>
    <row r="21" spans="1:15" ht="12.75">
      <c r="A21">
        <f>Sheet1!$D$14</f>
        <v>10</v>
      </c>
      <c r="B21" t="s">
        <v>54</v>
      </c>
      <c r="C21">
        <v>0</v>
      </c>
      <c r="I21" t="s">
        <v>29</v>
      </c>
      <c r="J21">
        <f>Sheet1!$C$14</f>
        <v>0</v>
      </c>
      <c r="K21">
        <f>Sheet1!$C$13</f>
        <v>0.2</v>
      </c>
      <c r="L21" t="s">
        <v>48</v>
      </c>
      <c r="M21">
        <v>0</v>
      </c>
      <c r="O21" t="str">
        <f>Sheet1!$D$13</f>
        <v>Decision</v>
      </c>
    </row>
    <row r="22" spans="1:15" ht="12.75">
      <c r="A22">
        <f>Sheet1!$D$22</f>
        <v>6</v>
      </c>
      <c r="B22" t="s">
        <v>55</v>
      </c>
      <c r="C22">
        <v>0</v>
      </c>
      <c r="I22" t="s">
        <v>29</v>
      </c>
      <c r="J22">
        <f>Sheet1!$C$22</f>
        <v>0</v>
      </c>
      <c r="K22">
        <f>Sheet1!$C$21</f>
        <v>0.6</v>
      </c>
      <c r="L22" t="s">
        <v>50</v>
      </c>
      <c r="M22">
        <v>0</v>
      </c>
      <c r="O22" t="str">
        <f>Sheet1!$D$21</f>
        <v>Decision</v>
      </c>
    </row>
    <row r="23" spans="1:15" ht="12.75">
      <c r="A23">
        <f>Sheet1!$D$28</f>
        <v>6</v>
      </c>
      <c r="B23" t="s">
        <v>56</v>
      </c>
      <c r="C23">
        <v>0</v>
      </c>
      <c r="I23" t="s">
        <v>29</v>
      </c>
      <c r="J23">
        <f>Sheet1!$C$28</f>
        <v>0</v>
      </c>
      <c r="K23">
        <f>Sheet1!$C$27</f>
        <v>0.1</v>
      </c>
      <c r="L23" t="s">
        <v>52</v>
      </c>
      <c r="M23">
        <v>0</v>
      </c>
      <c r="O23" t="str">
        <f>Sheet1!$D$27</f>
        <v>Decision</v>
      </c>
    </row>
    <row r="24" spans="1:13" ht="12.75">
      <c r="A24">
        <f>Sheet1!$E$6</f>
        <v>20</v>
      </c>
      <c r="B24" t="s">
        <v>35</v>
      </c>
      <c r="C24">
        <v>0</v>
      </c>
      <c r="H24" t="s">
        <v>29</v>
      </c>
      <c r="I24" t="s">
        <v>29</v>
      </c>
      <c r="J24">
        <f>Sheet1!$D$6</f>
        <v>20</v>
      </c>
      <c r="L24" t="s">
        <v>45</v>
      </c>
      <c r="M24">
        <v>0</v>
      </c>
    </row>
    <row r="25" spans="1:13" ht="12.75">
      <c r="A25">
        <f>Sheet1!$E$10</f>
        <v>6</v>
      </c>
      <c r="B25" t="s">
        <v>36</v>
      </c>
      <c r="C25">
        <v>0</v>
      </c>
      <c r="H25" t="s">
        <v>29</v>
      </c>
      <c r="I25" t="s">
        <v>29</v>
      </c>
      <c r="J25">
        <f>Sheet1!$D$10</f>
        <v>6</v>
      </c>
      <c r="L25" t="s">
        <v>45</v>
      </c>
      <c r="M25">
        <v>0</v>
      </c>
    </row>
    <row r="26" spans="1:13" ht="12.75">
      <c r="A26">
        <f>Sheet1!$E$12</f>
        <v>10</v>
      </c>
      <c r="B26" t="s">
        <v>35</v>
      </c>
      <c r="C26">
        <v>0</v>
      </c>
      <c r="H26" t="s">
        <v>29</v>
      </c>
      <c r="I26" t="s">
        <v>29</v>
      </c>
      <c r="J26">
        <f>Sheet1!$D$12</f>
        <v>10</v>
      </c>
      <c r="L26" t="s">
        <v>47</v>
      </c>
      <c r="M26">
        <v>0</v>
      </c>
    </row>
    <row r="27" spans="1:13" ht="12.75">
      <c r="A27">
        <f>Sheet1!$E$16</f>
        <v>6</v>
      </c>
      <c r="B27" t="s">
        <v>36</v>
      </c>
      <c r="C27">
        <v>0</v>
      </c>
      <c r="H27" t="s">
        <v>29</v>
      </c>
      <c r="I27" t="s">
        <v>29</v>
      </c>
      <c r="J27">
        <f>Sheet1!$D$16</f>
        <v>6</v>
      </c>
      <c r="L27" t="s">
        <v>47</v>
      </c>
      <c r="M27">
        <v>0</v>
      </c>
    </row>
    <row r="28" spans="1:13" ht="12.75">
      <c r="A28">
        <f>Sheet1!$E$20</f>
        <v>5</v>
      </c>
      <c r="B28" t="s">
        <v>35</v>
      </c>
      <c r="C28">
        <v>0</v>
      </c>
      <c r="H28" t="s">
        <v>29</v>
      </c>
      <c r="I28" t="s">
        <v>29</v>
      </c>
      <c r="J28">
        <f>Sheet1!$D$20</f>
        <v>5</v>
      </c>
      <c r="L28" t="s">
        <v>49</v>
      </c>
      <c r="M28">
        <v>0</v>
      </c>
    </row>
    <row r="29" spans="1:13" ht="12.75">
      <c r="A29">
        <f>Sheet1!$E$24</f>
        <v>6</v>
      </c>
      <c r="B29" t="s">
        <v>36</v>
      </c>
      <c r="C29">
        <v>0</v>
      </c>
      <c r="H29" t="s">
        <v>29</v>
      </c>
      <c r="I29" t="s">
        <v>29</v>
      </c>
      <c r="J29">
        <f>Sheet1!$D$24</f>
        <v>6</v>
      </c>
      <c r="L29" t="s">
        <v>49</v>
      </c>
      <c r="M29">
        <v>0</v>
      </c>
    </row>
    <row r="30" spans="1:13" ht="12.75">
      <c r="A30">
        <f>Sheet1!$E$26</f>
        <v>0</v>
      </c>
      <c r="B30" t="s">
        <v>35</v>
      </c>
      <c r="C30">
        <v>0</v>
      </c>
      <c r="H30" t="s">
        <v>29</v>
      </c>
      <c r="I30" t="s">
        <v>29</v>
      </c>
      <c r="J30">
        <f>Sheet1!$D$26</f>
        <v>0</v>
      </c>
      <c r="L30" t="s">
        <v>51</v>
      </c>
      <c r="M30">
        <v>0</v>
      </c>
    </row>
    <row r="31" spans="1:13" ht="12.75">
      <c r="A31">
        <f>Sheet1!$E$30</f>
        <v>6</v>
      </c>
      <c r="B31" t="s">
        <v>36</v>
      </c>
      <c r="C31">
        <v>0</v>
      </c>
      <c r="H31" t="s">
        <v>29</v>
      </c>
      <c r="I31" t="s">
        <v>29</v>
      </c>
      <c r="J31">
        <f>Sheet1!$D$30</f>
        <v>6</v>
      </c>
      <c r="L31" t="s">
        <v>51</v>
      </c>
      <c r="M3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>
      <selection activeCell="G13" sqref="G13"/>
    </sheetView>
  </sheetViews>
  <sheetFormatPr defaultColWidth="9.140625" defaultRowHeight="12.75"/>
  <cols>
    <col min="1" max="1" width="18.57421875" style="1" customWidth="1"/>
    <col min="2" max="2" width="27.421875" style="1" customWidth="1"/>
    <col min="3" max="5" width="16.7109375" style="1" customWidth="1"/>
    <col min="6" max="16384" width="9.140625" style="1" customWidth="1"/>
  </cols>
  <sheetData>
    <row r="1" spans="1:10" ht="20.25">
      <c r="A1" s="9" t="s">
        <v>1</v>
      </c>
      <c r="B1" s="9"/>
      <c r="C1" s="9"/>
      <c r="D1" s="9"/>
      <c r="E1" s="9"/>
      <c r="F1" s="10"/>
      <c r="G1" s="10"/>
      <c r="H1" s="10"/>
      <c r="I1" s="10"/>
      <c r="J1" s="10"/>
    </row>
    <row r="2" spans="1:10" ht="15.75">
      <c r="A2" s="11" t="s">
        <v>0</v>
      </c>
      <c r="B2" s="11"/>
      <c r="C2" s="11"/>
      <c r="D2" s="11"/>
      <c r="E2" s="11"/>
      <c r="F2" s="10"/>
      <c r="G2" s="10"/>
      <c r="H2" s="10"/>
      <c r="I2" s="10"/>
      <c r="J2" s="10"/>
    </row>
    <row r="5" spans="4:5" ht="12.75">
      <c r="D5" s="5" t="b">
        <f>_XLL.TREEDECISION(treeCalc_1!$F$2,14)</f>
        <v>1</v>
      </c>
      <c r="E5" s="2">
        <f>_XLL.TREEPROBABILITY(treeCalc_1!$F$2,14)</f>
        <v>0.1</v>
      </c>
    </row>
    <row r="6" spans="4:5" ht="12.75">
      <c r="D6" s="4">
        <v>20</v>
      </c>
      <c r="E6" s="2">
        <f>_XLL.TREEVALUE(treeCalc_1!$F$2,14)</f>
        <v>20</v>
      </c>
    </row>
    <row r="7" spans="3:4" ht="12.75">
      <c r="C7" s="7">
        <v>0.1</v>
      </c>
      <c r="D7" s="3" t="s">
        <v>28</v>
      </c>
    </row>
    <row r="8" spans="3:4" ht="12.75">
      <c r="C8" s="4">
        <v>0</v>
      </c>
      <c r="D8" s="3">
        <f>_XLL.TREEVALUE(treeCalc_1!$F$2,10)</f>
        <v>20</v>
      </c>
    </row>
    <row r="9" spans="3:5" ht="12.75">
      <c r="C9" s="4"/>
      <c r="D9" s="5" t="b">
        <f>_XLL.TREEDECISION(treeCalc_1!$F$2,15)</f>
        <v>0</v>
      </c>
      <c r="E9" s="2">
        <f>_XLL.TREEPROBABILITY(treeCalc_1!$F$2,15)</f>
        <v>0</v>
      </c>
    </row>
    <row r="10" spans="3:5" ht="12.75">
      <c r="C10" s="4"/>
      <c r="D10" s="4">
        <v>6</v>
      </c>
      <c r="E10" s="2">
        <f>_XLL.TREEVALUE(treeCalc_1!$F$2,15)</f>
        <v>6</v>
      </c>
    </row>
    <row r="11" spans="3:5" ht="12.75">
      <c r="C11" s="4"/>
      <c r="D11" s="8" t="b">
        <f>_XLL.TREEDECISION(treeCalc_1!$F$2,16)</f>
        <v>1</v>
      </c>
      <c r="E11" s="2">
        <f>_XLL.TREEPROBABILITY(treeCalc_1!$F$2,16)</f>
        <v>0.2</v>
      </c>
    </row>
    <row r="12" spans="3:5" ht="12.75">
      <c r="C12" s="4"/>
      <c r="D12" s="4">
        <v>10</v>
      </c>
      <c r="E12" s="2">
        <f>_XLL.TREEVALUE(treeCalc_1!$F$2,16)</f>
        <v>10</v>
      </c>
    </row>
    <row r="13" spans="3:4" ht="12.75">
      <c r="C13" s="7">
        <v>0.2</v>
      </c>
      <c r="D13" s="3" t="s">
        <v>28</v>
      </c>
    </row>
    <row r="14" spans="3:4" ht="12.75">
      <c r="C14" s="4">
        <v>0</v>
      </c>
      <c r="D14" s="3">
        <f>_XLL.TREEVALUE(treeCalc_1!$F$2,11)</f>
        <v>10</v>
      </c>
    </row>
    <row r="15" spans="3:5" ht="12.75">
      <c r="C15" s="4"/>
      <c r="D15" s="5" t="b">
        <f>_XLL.TREEDECISION(treeCalc_1!$F$2,17)</f>
        <v>0</v>
      </c>
      <c r="E15" s="2">
        <f>_XLL.TREEPROBABILITY(treeCalc_1!$F$2,17)</f>
        <v>0</v>
      </c>
    </row>
    <row r="16" spans="3:5" ht="12.75">
      <c r="C16" s="4"/>
      <c r="D16" s="4">
        <v>6</v>
      </c>
      <c r="E16" s="2">
        <f>_XLL.TREEVALUE(treeCalc_1!$F$2,17)</f>
        <v>6</v>
      </c>
    </row>
    <row r="17" spans="2:3" ht="12.75">
      <c r="B17" s="5" t="b">
        <f>_XLL.TREEDECISION(treeCalc_1!$F$2,2)</f>
        <v>1</v>
      </c>
      <c r="C17" s="6" t="s">
        <v>37</v>
      </c>
    </row>
    <row r="18" spans="2:3" ht="12.75">
      <c r="B18" s="4">
        <v>0</v>
      </c>
      <c r="C18" s="6">
        <f>_XLL.TREEVALUE(treeCalc_1!$F$2,2)</f>
        <v>8.2</v>
      </c>
    </row>
    <row r="19" spans="2:5" ht="12.75">
      <c r="B19" s="4"/>
      <c r="C19" s="6"/>
      <c r="D19" s="5" t="b">
        <f>_XLL.TREEDECISION(treeCalc_1!$F$2,18)</f>
        <v>0</v>
      </c>
      <c r="E19" s="2">
        <f>_XLL.TREEPROBABILITY(treeCalc_1!$F$2,18)</f>
        <v>0</v>
      </c>
    </row>
    <row r="20" spans="2:5" ht="12.75">
      <c r="B20" s="4"/>
      <c r="C20" s="6"/>
      <c r="D20" s="4">
        <v>5</v>
      </c>
      <c r="E20" s="2">
        <f>_XLL.TREEVALUE(treeCalc_1!$F$2,18)</f>
        <v>5</v>
      </c>
    </row>
    <row r="21" spans="2:4" ht="12.75">
      <c r="B21" s="4"/>
      <c r="C21" s="7">
        <v>0.6</v>
      </c>
      <c r="D21" s="3" t="s">
        <v>28</v>
      </c>
    </row>
    <row r="22" spans="2:4" ht="12.75">
      <c r="B22" s="4"/>
      <c r="C22" s="4">
        <v>0</v>
      </c>
      <c r="D22" s="3">
        <f>_XLL.TREEVALUE(treeCalc_1!$F$2,12)</f>
        <v>6</v>
      </c>
    </row>
    <row r="23" spans="2:5" ht="12.75">
      <c r="B23" s="4"/>
      <c r="C23" s="4"/>
      <c r="D23" s="5" t="b">
        <f>_XLL.TREEDECISION(treeCalc_1!$F$2,19)</f>
        <v>1</v>
      </c>
      <c r="E23" s="2">
        <f>_XLL.TREEPROBABILITY(treeCalc_1!$F$2,19)</f>
        <v>0.6</v>
      </c>
    </row>
    <row r="24" spans="2:5" ht="12.75">
      <c r="B24" s="4"/>
      <c r="C24" s="4"/>
      <c r="D24" s="4">
        <v>6</v>
      </c>
      <c r="E24" s="2">
        <f>_XLL.TREEVALUE(treeCalc_1!$F$2,19)</f>
        <v>6</v>
      </c>
    </row>
    <row r="25" spans="2:5" ht="12.75">
      <c r="B25" s="4"/>
      <c r="C25" s="4"/>
      <c r="D25" s="8" t="b">
        <f>_XLL.TREEDECISION(treeCalc_1!$F$2,20)</f>
        <v>0</v>
      </c>
      <c r="E25" s="2">
        <f>_XLL.TREEPROBABILITY(treeCalc_1!$F$2,20)</f>
        <v>0</v>
      </c>
    </row>
    <row r="26" spans="2:5" ht="12.75">
      <c r="B26" s="4"/>
      <c r="C26" s="4"/>
      <c r="D26" s="4">
        <v>0</v>
      </c>
      <c r="E26" s="2">
        <f>_XLL.TREEVALUE(treeCalc_1!$F$2,20)</f>
        <v>0</v>
      </c>
    </row>
    <row r="27" spans="2:4" ht="12.75">
      <c r="B27" s="4"/>
      <c r="C27" s="7">
        <v>0.1</v>
      </c>
      <c r="D27" s="3" t="s">
        <v>28</v>
      </c>
    </row>
    <row r="28" spans="2:4" ht="12.75">
      <c r="B28" s="4"/>
      <c r="C28" s="4">
        <v>0</v>
      </c>
      <c r="D28" s="3">
        <f>_XLL.TREEVALUE(treeCalc_1!$F$2,13)</f>
        <v>6</v>
      </c>
    </row>
    <row r="29" spans="2:5" ht="12.75">
      <c r="B29" s="4"/>
      <c r="C29" s="4"/>
      <c r="D29" s="5" t="b">
        <f>_XLL.TREEDECISION(treeCalc_1!$F$2,21)</f>
        <v>1</v>
      </c>
      <c r="E29" s="2">
        <f>_XLL.TREEPROBABILITY(treeCalc_1!$F$2,21)</f>
        <v>0.1</v>
      </c>
    </row>
    <row r="30" spans="2:5" ht="12.75">
      <c r="B30" s="4"/>
      <c r="C30" s="4"/>
      <c r="D30" s="4">
        <v>6</v>
      </c>
      <c r="E30" s="2">
        <f>_XLL.TREEVALUE(treeCalc_1!$F$2,21)</f>
        <v>6</v>
      </c>
    </row>
    <row r="31" ht="12.75">
      <c r="B31" s="3" t="s">
        <v>28</v>
      </c>
    </row>
    <row r="32" ht="12.75">
      <c r="B32" s="3">
        <f>_XLL.TREEVALUE(treeCalc_1!$F$2,1)</f>
        <v>8.2</v>
      </c>
    </row>
    <row r="33" spans="2:5" ht="12.75">
      <c r="B33" s="3"/>
      <c r="D33" s="7">
        <v>0.1</v>
      </c>
      <c r="E33" s="2">
        <f>_XLL.TREEPROBABILITY(treeCalc_1!$F$2,6)</f>
        <v>0</v>
      </c>
    </row>
    <row r="34" spans="2:5" ht="12.75">
      <c r="B34" s="3"/>
      <c r="D34" s="4">
        <v>20</v>
      </c>
      <c r="E34" s="2">
        <f>_XLL.TREEVALUE(treeCalc_1!$F$2,6)</f>
        <v>20</v>
      </c>
    </row>
    <row r="35" spans="2:5" ht="12.75">
      <c r="B35" s="3"/>
      <c r="D35" s="7">
        <v>0.2</v>
      </c>
      <c r="E35" s="2">
        <f>_XLL.TREEPROBABILITY(treeCalc_1!$F$2,7)</f>
        <v>0</v>
      </c>
    </row>
    <row r="36" spans="2:5" ht="12.75">
      <c r="B36" s="3"/>
      <c r="D36" s="4">
        <v>10</v>
      </c>
      <c r="E36" s="2">
        <f>_XLL.TREEVALUE(treeCalc_1!$F$2,7)</f>
        <v>10</v>
      </c>
    </row>
    <row r="37" spans="2:4" ht="12.75">
      <c r="B37" s="3"/>
      <c r="C37" s="5" t="b">
        <f>_XLL.TREEDECISION(treeCalc_1!$F$2,4)</f>
        <v>1</v>
      </c>
      <c r="D37" s="6" t="s">
        <v>37</v>
      </c>
    </row>
    <row r="38" spans="2:4" ht="12.75">
      <c r="B38" s="3"/>
      <c r="C38" s="4">
        <v>0</v>
      </c>
      <c r="D38" s="6">
        <f>_XLL.TREEVALUE(treeCalc_1!$F$2,4)</f>
        <v>7</v>
      </c>
    </row>
    <row r="39" spans="2:5" ht="12.75">
      <c r="B39" s="3"/>
      <c r="C39" s="4"/>
      <c r="D39" s="7">
        <v>0.6</v>
      </c>
      <c r="E39" s="2">
        <f>_XLL.TREEPROBABILITY(treeCalc_1!$F$2,8)</f>
        <v>0</v>
      </c>
    </row>
    <row r="40" spans="2:5" ht="12.75">
      <c r="B40" s="3"/>
      <c r="C40" s="4"/>
      <c r="D40" s="4">
        <v>5</v>
      </c>
      <c r="E40" s="2">
        <f>_XLL.TREEVALUE(treeCalc_1!$F$2,8)</f>
        <v>5</v>
      </c>
    </row>
    <row r="41" spans="2:5" ht="12.75">
      <c r="B41" s="3"/>
      <c r="C41" s="4"/>
      <c r="D41" s="7">
        <v>0.1</v>
      </c>
      <c r="E41" s="2">
        <f>_XLL.TREEPROBABILITY(treeCalc_1!$F$2,9)</f>
        <v>0</v>
      </c>
    </row>
    <row r="42" spans="2:5" ht="12.75">
      <c r="B42" s="3"/>
      <c r="C42" s="4"/>
      <c r="D42" s="4">
        <v>0</v>
      </c>
      <c r="E42" s="2">
        <f>_XLL.TREEVALUE(treeCalc_1!$F$2,9)</f>
        <v>0</v>
      </c>
    </row>
    <row r="43" spans="2:3" ht="12.75">
      <c r="B43" s="5" t="b">
        <f>_XLL.TREEDECISION(treeCalc_1!$F$2,3)</f>
        <v>0</v>
      </c>
      <c r="C43" s="3" t="s">
        <v>28</v>
      </c>
    </row>
    <row r="44" spans="2:3" ht="12.75">
      <c r="B44" s="4">
        <v>0</v>
      </c>
      <c r="C44" s="3">
        <f>_XLL.TREEVALUE(treeCalc_1!$F$2,3)</f>
        <v>7</v>
      </c>
    </row>
    <row r="45" spans="2:4" ht="12.75">
      <c r="B45" s="4"/>
      <c r="C45" s="5" t="b">
        <f>_XLL.TREEDECISION(treeCalc_1!$F$2,5)</f>
        <v>0</v>
      </c>
      <c r="D45" s="2">
        <f>_XLL.TREEPROBABILITY(treeCalc_1!$F$2,5)</f>
        <v>0</v>
      </c>
    </row>
    <row r="46" spans="2:4" ht="12.75">
      <c r="B46" s="4"/>
      <c r="C46" s="4">
        <v>6</v>
      </c>
      <c r="D46" s="2">
        <f>_XLL.TREEVALUE(treeCalc_1!$F$2,5)</f>
        <v>6</v>
      </c>
    </row>
  </sheetData>
  <mergeCells count="2">
    <mergeCell ref="A1:J1"/>
    <mergeCell ref="A2:J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Dillon</dc:creator>
  <cp:keywords/>
  <dc:description/>
  <cp:lastModifiedBy>Faculty</cp:lastModifiedBy>
  <dcterms:created xsi:type="dcterms:W3CDTF">2001-03-12T18:09:28Z</dcterms:created>
  <dcterms:modified xsi:type="dcterms:W3CDTF">2008-06-19T14:12:41Z</dcterms:modified>
  <cp:category/>
  <cp:version/>
  <cp:contentType/>
  <cp:contentStatus/>
</cp:coreProperties>
</file>